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676" activeTab="0"/>
  </bookViews>
  <sheets>
    <sheet name="ABS" sheetId="1" r:id="rId1"/>
    <sheet name="Instructions" sheetId="2" r:id="rId2"/>
  </sheets>
  <definedNames>
    <definedName name="EndDate">'ABS'!$E$2</definedName>
    <definedName name="_xlnm.Print_Area" localSheetId="0">'ABS'!$A$1:$I$84</definedName>
    <definedName name="_xlnm.Print_Area" localSheetId="1">'Instructions'!$A$1:$A$49</definedName>
    <definedName name="ProjEnd">'ABS'!$E$2</definedName>
    <definedName name="ProjStart">'ABS'!$D$2</definedName>
    <definedName name="STARTDATE">'ABS'!$D$2</definedName>
  </definedNames>
  <calcPr fullCalcOnLoad="1"/>
</workbook>
</file>

<file path=xl/comments1.xml><?xml version="1.0" encoding="utf-8"?>
<comments xmlns="http://schemas.openxmlformats.org/spreadsheetml/2006/main">
  <authors>
    <author>Virginia Henning</author>
    <author>HSC Employee</author>
  </authors>
  <commentList>
    <comment ref="A4" authorId="0">
      <text>
        <r>
          <rPr>
            <b/>
            <sz val="10"/>
            <rFont val="Tahoma"/>
            <family val="2"/>
          </rPr>
          <t xml:space="preserve">Did you "enable macros"?  If not, close out of the document and open it again.  Select "Enable Macros" when prompted by the Security Warning dialog box. </t>
        </r>
      </text>
    </comment>
    <comment ref="I12" authorId="0">
      <text>
        <r>
          <rPr>
            <b/>
            <sz val="10"/>
            <rFont val="Tahoma"/>
            <family val="2"/>
          </rPr>
          <t xml:space="preserve">Use only if F&amp;A cost rate applies to all account codes.
 </t>
        </r>
        <r>
          <rPr>
            <b/>
            <u val="single"/>
            <sz val="10"/>
            <rFont val="Tahoma"/>
            <family val="2"/>
          </rPr>
          <t>X</t>
        </r>
        <r>
          <rPr>
            <b/>
            <sz val="10"/>
            <rFont val="Tahoma"/>
            <family val="2"/>
          </rPr>
          <t xml:space="preserve">  is the only acceptable entry.</t>
        </r>
      </text>
    </comment>
    <comment ref="B82" authorId="0">
      <text>
        <r>
          <rPr>
            <b/>
            <sz val="10"/>
            <rFont val="Tahoma"/>
            <family val="2"/>
          </rPr>
          <t>Enter the "approved" HSC F&amp;A cost rate. Special rates may require a waiver.</t>
        </r>
      </text>
    </comment>
    <comment ref="D2" authorId="0">
      <text>
        <r>
          <rPr>
            <b/>
            <sz val="9"/>
            <color indexed="53"/>
            <rFont val="Tahoma"/>
            <family val="2"/>
          </rPr>
          <t>You must enter a start date for the project/budget period. Tab to or click on the next cell to the right to enter the end date.</t>
        </r>
      </text>
    </comment>
    <comment ref="A61" authorId="1">
      <text>
        <r>
          <rPr>
            <b/>
            <sz val="9"/>
            <rFont val="Tahoma"/>
            <family val="0"/>
          </rPr>
          <t>i.e. University Hospital (UH)</t>
        </r>
      </text>
    </comment>
    <comment ref="A53" authorId="1">
      <text>
        <r>
          <rPr>
            <b/>
            <sz val="9"/>
            <rFont val="Tahoma"/>
            <family val="0"/>
          </rPr>
          <t>Payments for living expenses. Not associated with services rendered.</t>
        </r>
      </text>
    </comment>
    <comment ref="A55" authorId="1">
      <text>
        <r>
          <rPr>
            <b/>
            <sz val="9"/>
            <rFont val="Tahoma"/>
            <family val="0"/>
          </rPr>
          <t>Fee or reward for taking part in study or experiment.</t>
        </r>
      </text>
    </comment>
    <comment ref="A40" authorId="1">
      <text>
        <r>
          <rPr>
            <b/>
            <sz val="9"/>
            <rFont val="Tahoma"/>
            <family val="0"/>
          </rPr>
          <t>Food/Meals on Restricted projects (Sponsor approval required).</t>
        </r>
      </text>
    </comment>
  </commentList>
</comments>
</file>

<file path=xl/sharedStrings.xml><?xml version="1.0" encoding="utf-8"?>
<sst xmlns="http://schemas.openxmlformats.org/spreadsheetml/2006/main" count="234" uniqueCount="208">
  <si>
    <t>RA,TA,GA,PA</t>
  </si>
  <si>
    <t>(20A0)</t>
  </si>
  <si>
    <t>Secretarial/Clerical</t>
  </si>
  <si>
    <t>Technician</t>
  </si>
  <si>
    <t>(20P0)</t>
  </si>
  <si>
    <t>Student Stipends</t>
  </si>
  <si>
    <t>Professional</t>
  </si>
  <si>
    <t>Post Doctoral</t>
  </si>
  <si>
    <t>(20F0)</t>
  </si>
  <si>
    <t>(21J0)</t>
  </si>
  <si>
    <t>Office Supplies</t>
  </si>
  <si>
    <t>Computer Supplies</t>
  </si>
  <si>
    <t>Telephone</t>
  </si>
  <si>
    <t>Cell Phone</t>
  </si>
  <si>
    <t>Postage/Shipping</t>
  </si>
  <si>
    <t>(31K0)</t>
  </si>
  <si>
    <t>(31B0)</t>
  </si>
  <si>
    <t>(69M0)</t>
  </si>
  <si>
    <t>Travel – In-State</t>
  </si>
  <si>
    <t>Travel-Out of State</t>
  </si>
  <si>
    <t>Travel-Foreign</t>
  </si>
  <si>
    <t>Patient Travel</t>
  </si>
  <si>
    <t>(50C0)</t>
  </si>
  <si>
    <t>IN-Patient Care</t>
  </si>
  <si>
    <t>OUT-Patient Care</t>
  </si>
  <si>
    <t>Consultants</t>
  </si>
  <si>
    <t>(63T0)</t>
  </si>
  <si>
    <t>(69Z0)</t>
  </si>
  <si>
    <t>Student Fees/Tuition</t>
  </si>
  <si>
    <t>Student Travel</t>
  </si>
  <si>
    <t>Student Costs – Other</t>
  </si>
  <si>
    <t>(45Z0)</t>
  </si>
  <si>
    <t>Animal Costs</t>
  </si>
  <si>
    <t>Lab Supplies</t>
  </si>
  <si>
    <t>Subcontracts</t>
  </si>
  <si>
    <t>(87__)</t>
  </si>
  <si>
    <t>Equipment Maintenance</t>
  </si>
  <si>
    <t>(70D0)</t>
  </si>
  <si>
    <t>Other Research Costs</t>
  </si>
  <si>
    <t>(49Z0)</t>
  </si>
  <si>
    <t>Other Operating Costs</t>
  </si>
  <si>
    <t>(89Z0)</t>
  </si>
  <si>
    <t>GRAND TOTALS</t>
  </si>
  <si>
    <t>Budget Category</t>
  </si>
  <si>
    <t>Acct. Code</t>
  </si>
  <si>
    <t>Total</t>
  </si>
  <si>
    <t>Amount</t>
  </si>
  <si>
    <t>(2000)</t>
  </si>
  <si>
    <t>(2060)</t>
  </si>
  <si>
    <t>(2040)</t>
  </si>
  <si>
    <t>(2020)</t>
  </si>
  <si>
    <t>(3100)</t>
  </si>
  <si>
    <t>(6020)</t>
  </si>
  <si>
    <t>(6080)</t>
  </si>
  <si>
    <t>(3180)</t>
  </si>
  <si>
    <t>(3800)</t>
  </si>
  <si>
    <t>(3820)</t>
  </si>
  <si>
    <t>(3840)</t>
  </si>
  <si>
    <t>(4660)</t>
  </si>
  <si>
    <t>(5000)</t>
  </si>
  <si>
    <t>(5020)</t>
  </si>
  <si>
    <t>(9000)</t>
  </si>
  <si>
    <t>(9020)</t>
  </si>
  <si>
    <t>(9040)</t>
  </si>
  <si>
    <t>(4000)</t>
  </si>
  <si>
    <t>(4080)</t>
  </si>
  <si>
    <t>(4600)</t>
  </si>
  <si>
    <t>(7060)</t>
  </si>
  <si>
    <t>Year 2              Amount</t>
  </si>
  <si>
    <t>Year 3             Amount</t>
  </si>
  <si>
    <t>Year 5             Amount</t>
  </si>
  <si>
    <t>Year 4               Amount</t>
  </si>
  <si>
    <t>PROPOSAL NO.</t>
  </si>
  <si>
    <t xml:space="preserve">  DATE SUBMITTED</t>
  </si>
  <si>
    <t>PRINCIPAL INVESTIGATOR'S NAME:</t>
  </si>
  <si>
    <t>1st Year</t>
  </si>
  <si>
    <t>Code</t>
  </si>
  <si>
    <t>Acct.</t>
  </si>
  <si>
    <t>REVENUE CODES:</t>
  </si>
  <si>
    <t>On Campus</t>
  </si>
  <si>
    <t>Off Campus</t>
  </si>
  <si>
    <t>Research</t>
  </si>
  <si>
    <t>Other Sponsored Programs</t>
  </si>
  <si>
    <t>Clinical Trials</t>
  </si>
  <si>
    <t>Federal &amp; Federal Flow Through</t>
  </si>
  <si>
    <t>State of New Mexico</t>
  </si>
  <si>
    <t>Local</t>
  </si>
  <si>
    <t>Non-Government</t>
  </si>
  <si>
    <t>Cost Share</t>
  </si>
  <si>
    <t>Faculty</t>
  </si>
  <si>
    <t>(8060)</t>
  </si>
  <si>
    <t>●  Rental/maintenance of facility (if "off campus" rate is applied)</t>
  </si>
  <si>
    <t>●  Student Tuition/Stipends/Travel/Costs</t>
  </si>
  <si>
    <t>●  Subcontracts in excess of $25,000 per Competitive Cycle</t>
  </si>
  <si>
    <t>Fringe Benefits, include RA insurance</t>
  </si>
  <si>
    <t>Equipment - Non UNM Titled</t>
  </si>
  <si>
    <t>Professional Services – Other</t>
  </si>
  <si>
    <t>0410</t>
  </si>
  <si>
    <t>0420</t>
  </si>
  <si>
    <t>Equipment - Capital &gt; $5000</t>
  </si>
  <si>
    <t>Computer Hardware &gt; $5000</t>
  </si>
  <si>
    <t>Sponsor Approved FOOD</t>
  </si>
  <si>
    <t>(31S0)</t>
  </si>
  <si>
    <t>HSC FSD'S USE ONLY</t>
  </si>
  <si>
    <t>(20A1)</t>
  </si>
  <si>
    <t>Year 1</t>
  </si>
  <si>
    <t>Year 2</t>
  </si>
  <si>
    <t>Year 3</t>
  </si>
  <si>
    <t>Year 4</t>
  </si>
  <si>
    <t>Year 5</t>
  </si>
  <si>
    <t>Equipment &gt;$5000</t>
  </si>
  <si>
    <t>Computer Hardware</t>
  </si>
  <si>
    <t>Equipment Non UNM</t>
  </si>
  <si>
    <t>In-Patient Care</t>
  </si>
  <si>
    <t>Out-Patient Care</t>
  </si>
  <si>
    <t>Student Costs-Other</t>
  </si>
  <si>
    <t>Facility Rental</t>
  </si>
  <si>
    <t>20A1</t>
  </si>
  <si>
    <t>45Z0</t>
  </si>
  <si>
    <t>87__</t>
  </si>
  <si>
    <t>Instruction</t>
  </si>
  <si>
    <t>Subcontract</t>
  </si>
  <si>
    <t>Totals</t>
  </si>
  <si>
    <t>Cont. or</t>
  </si>
  <si>
    <t>FUNDING AGENCY:</t>
  </si>
  <si>
    <t xml:space="preserve">Continuation Year or Year 1 </t>
  </si>
  <si>
    <t>●  Capital Equipment (purchased items for &gt; $5,000 each)</t>
  </si>
  <si>
    <t>Subtotal</t>
  </si>
  <si>
    <t>on All Excludables</t>
  </si>
  <si>
    <t>TOTAL</t>
  </si>
  <si>
    <t>for Standard Excludables</t>
  </si>
  <si>
    <t>Collaborator</t>
  </si>
  <si>
    <t>Name of</t>
  </si>
  <si>
    <t>Standard Excludable Categories</t>
  </si>
  <si>
    <t>User Defined Excludable Categories</t>
  </si>
  <si>
    <t>Subcontracts F&amp;A Excludables Table</t>
  </si>
  <si>
    <t>To Apply F&amp;A Rate to All Budget Categories</t>
  </si>
  <si>
    <t>Enter "X" Here</t>
  </si>
  <si>
    <t>Standard Calculation for F&amp;A Costs Excludes:</t>
  </si>
  <si>
    <t xml:space="preserve"> F&amp;A Excludables Table per UNM's Federally Negotiated Rate Agreement</t>
  </si>
  <si>
    <t xml:space="preserve">This is often the case on contracts or grants from non-profit agencies, </t>
  </si>
  <si>
    <t>apply, enter an "X" in the pink cell to the left.</t>
  </si>
  <si>
    <t>Duplication/Copy Services</t>
  </si>
  <si>
    <t>(63C0)</t>
  </si>
  <si>
    <t>(4640)</t>
  </si>
  <si>
    <t xml:space="preserve">     F&amp;A costs apply to ALL budget categories when the</t>
  </si>
  <si>
    <t>state and local governments, and some commercial entities.</t>
  </si>
  <si>
    <t xml:space="preserve">     If this ABS is being prepared for an award or for re-budgeted dollars</t>
  </si>
  <si>
    <t>on a contract or grant to which UNM's federally-negotiated rates do not</t>
  </si>
  <si>
    <t>F&amp;A cost waiver from the college Dean or the SOM Office of Research.</t>
  </si>
  <si>
    <t xml:space="preserve">     Please be aware that a reduced F&amp;A rate may require an approved</t>
  </si>
  <si>
    <t>ALWAYS ENABLE MACROS BEFORE USING THIS SPREADSHEET</t>
  </si>
  <si>
    <t>F &amp; A COSTS</t>
  </si>
  <si>
    <t>Prior Year Dollars</t>
  </si>
  <si>
    <t>(3150)</t>
  </si>
  <si>
    <t>(63V0)</t>
  </si>
  <si>
    <t>RA &amp; PA Tuition Compensation</t>
  </si>
  <si>
    <t>(3140)</t>
  </si>
  <si>
    <t>Computer Software</t>
  </si>
  <si>
    <t>Equipment Warranty/Service Contracts</t>
  </si>
  <si>
    <t>(70C1)</t>
  </si>
  <si>
    <t>(9060)</t>
  </si>
  <si>
    <t>(9300)</t>
  </si>
  <si>
    <t>Equipment Fabricated</t>
  </si>
  <si>
    <t>Fixed Equipment</t>
  </si>
  <si>
    <t>Equipment Rentals</t>
  </si>
  <si>
    <t>(70F0)</t>
  </si>
  <si>
    <t>Equipment Software Maintenance</t>
  </si>
  <si>
    <t>Non-Capital Equipment &lt;$5001</t>
  </si>
  <si>
    <t>(70E0)</t>
  </si>
  <si>
    <t>(70E1)</t>
  </si>
  <si>
    <t>Bldg. Renovations/Alterations</t>
  </si>
  <si>
    <t>(9220)</t>
  </si>
  <si>
    <t xml:space="preserve"> Bldg. Rent – If Off Campus Rate Used</t>
  </si>
  <si>
    <t>TOTAL DIRECT COSTS</t>
  </si>
  <si>
    <t>Total Modified Direct Costs</t>
  </si>
  <si>
    <t>Modified Direct Costs for Rate 1</t>
  </si>
  <si>
    <t>Modified Direct Costs for Rate 2</t>
  </si>
  <si>
    <t xml:space="preserve">University's standard rates (at left) are discounted or are not allowed. </t>
  </si>
  <si>
    <t>Equipment Hardware Maintenance</t>
  </si>
  <si>
    <t>The Following should be used to calculate F&amp;A costs unless the sponsor has specified a different F&amp;A cost rate in writing.</t>
  </si>
  <si>
    <t>PROJECT/BUDGET PERIOD:</t>
  </si>
  <si>
    <t>DoD Contracts</t>
  </si>
  <si>
    <t>Subaward</t>
  </si>
  <si>
    <t>User Defined (1)</t>
  </si>
  <si>
    <t>User Defined (2)</t>
  </si>
  <si>
    <t>User Defined (3)</t>
  </si>
  <si>
    <t>Student Stipend</t>
  </si>
  <si>
    <t>F&amp;A Costs</t>
  </si>
  <si>
    <t xml:space="preserve"> </t>
  </si>
  <si>
    <t>0440</t>
  </si>
  <si>
    <t>0460</t>
  </si>
  <si>
    <t>0860</t>
  </si>
  <si>
    <t>IPA's</t>
  </si>
  <si>
    <t xml:space="preserve">●  Patient Care fees fees done in Hospital </t>
  </si>
  <si>
    <t>Bldg. Improvement Renovations/Alterations</t>
  </si>
  <si>
    <t xml:space="preserve">Contract Services </t>
  </si>
  <si>
    <t>Participant Stipends</t>
  </si>
  <si>
    <t xml:space="preserve">Participant Incentives </t>
  </si>
  <si>
    <t>Temporary/Student (also see 63M0 below)</t>
  </si>
  <si>
    <t>UNM Temp Services</t>
  </si>
  <si>
    <t>----</t>
  </si>
  <si>
    <t>https://grants.nih.gov/grants/how-to-apply-application-guide/format-and-write/develop-your-budget.htm</t>
  </si>
  <si>
    <t>For more information on preparing budgets for contract and grants, see the Principal Investigator's Guide or visit the NIH web site at:</t>
  </si>
  <si>
    <t>(3189)</t>
  </si>
  <si>
    <t>Tagged Non-Capital Equipment &lt; $5,001</t>
  </si>
  <si>
    <t>RATES IN EFFECT  7/1/22</t>
  </si>
  <si>
    <t>Revised 5/16/2022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</si>
</sst>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0.0%"/>
    <numFmt numFmtId="170" formatCode="[$-409]dddd\,\ mmmm\ dd\,\ yyyy"/>
    <numFmt numFmtId="171" formatCode="0.00000"/>
    <numFmt numFmtId="172" formatCode="0.0000"/>
    <numFmt numFmtId="173" formatCode="0.0"/>
    <numFmt numFmtId="174" formatCode="&quot;$&quot;#,##0.0"/>
    <numFmt numFmtId="175" formatCode="&quot;$&quot;#,##0.00"/>
    <numFmt numFmtId="176" formatCode="_(* #,##0.0_);_(* \(#,##0.0\);_(* &quot;-&quot;??_);_(@_)"/>
    <numFmt numFmtId="177" formatCode="_(* #,##0_);_(* \(#,##0\);_(* &quot;-&quot;??_);_(@_)"/>
    <numFmt numFmtId="178" formatCode="_(* #,##0.0_);_(* \(#,##0.0\);_(* &quot;-&quot;?_);_(@_)"/>
  </numFmts>
  <fonts count="61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b/>
      <sz val="9"/>
      <color indexed="53"/>
      <name val="Tahoma"/>
      <family val="2"/>
    </font>
    <font>
      <b/>
      <sz val="11"/>
      <name val="Arial"/>
      <family val="2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10"/>
      <name val="Arial"/>
      <family val="2"/>
    </font>
    <font>
      <b/>
      <sz val="7"/>
      <color indexed="10"/>
      <name val="Arial"/>
      <family val="2"/>
    </font>
    <font>
      <sz val="8"/>
      <color indexed="9"/>
      <name val="Arial"/>
      <family val="2"/>
    </font>
    <font>
      <b/>
      <u val="single"/>
      <sz val="8"/>
      <color indexed="10"/>
      <name val="Arial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FF0000"/>
      <name val="Arial"/>
      <family val="2"/>
    </font>
    <font>
      <b/>
      <sz val="7"/>
      <color rgb="FFFF0000"/>
      <name val="Arial"/>
      <family val="2"/>
    </font>
    <font>
      <sz val="8"/>
      <color theme="0"/>
      <name val="Arial"/>
      <family val="2"/>
    </font>
    <font>
      <b/>
      <u val="single"/>
      <sz val="8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double">
        <color indexed="8"/>
      </bottom>
    </border>
    <border>
      <left>
        <color indexed="63"/>
      </left>
      <right style="thin"/>
      <top style="thin"/>
      <bottom style="double">
        <color indexed="8"/>
      </bottom>
    </border>
    <border>
      <left style="thin"/>
      <right style="thin"/>
      <top style="thin"/>
      <bottom style="double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double">
        <color indexed="8"/>
      </top>
      <bottom style="thin"/>
    </border>
    <border>
      <left style="thin"/>
      <right style="thin">
        <color indexed="8"/>
      </right>
      <top style="thin"/>
      <bottom style="double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/>
    </xf>
    <xf numFmtId="0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vertical="center" wrapText="1"/>
      <protection/>
    </xf>
    <xf numFmtId="49" fontId="2" fillId="0" borderId="12" xfId="0" applyNumberFormat="1" applyFont="1" applyBorder="1" applyAlignment="1" applyProtection="1">
      <alignment vertical="center" wrapText="1"/>
      <protection/>
    </xf>
    <xf numFmtId="0" fontId="1" fillId="33" borderId="10" xfId="0" applyFont="1" applyFill="1" applyBorder="1" applyAlignment="1" applyProtection="1">
      <alignment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4" xfId="0" applyNumberFormat="1" applyFont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3" fillId="0" borderId="16" xfId="0" applyNumberFormat="1" applyFont="1" applyBorder="1" applyAlignment="1" applyProtection="1">
      <alignment vertical="center" wrapText="1"/>
      <protection/>
    </xf>
    <xf numFmtId="0" fontId="1" fillId="34" borderId="17" xfId="0" applyFont="1" applyFill="1" applyBorder="1" applyAlignment="1" applyProtection="1">
      <alignment horizontal="center" vertical="top" wrapText="1"/>
      <protection/>
    </xf>
    <xf numFmtId="49" fontId="1" fillId="34" borderId="12" xfId="0" applyNumberFormat="1" applyFont="1" applyFill="1" applyBorder="1" applyAlignment="1" applyProtection="1">
      <alignment horizontal="center" wrapText="1"/>
      <protection/>
    </xf>
    <xf numFmtId="0" fontId="1" fillId="34" borderId="18" xfId="0" applyFont="1" applyFill="1" applyBorder="1" applyAlignment="1" applyProtection="1">
      <alignment horizontal="center" wrapText="1"/>
      <protection/>
    </xf>
    <xf numFmtId="49" fontId="2" fillId="0" borderId="19" xfId="0" applyNumberFormat="1" applyFont="1" applyBorder="1" applyAlignment="1" applyProtection="1">
      <alignment horizontal="left" vertical="center" wrapText="1"/>
      <protection/>
    </xf>
    <xf numFmtId="49" fontId="2" fillId="0" borderId="20" xfId="0" applyNumberFormat="1" applyFont="1" applyBorder="1" applyAlignment="1" applyProtection="1">
      <alignment horizontal="left" vertical="center" wrapText="1"/>
      <protection/>
    </xf>
    <xf numFmtId="0" fontId="3" fillId="0" borderId="21" xfId="0" applyNumberFormat="1" applyFont="1" applyBorder="1" applyAlignment="1" applyProtection="1">
      <alignment horizontal="left" vertical="center" wrapText="1"/>
      <protection/>
    </xf>
    <xf numFmtId="0" fontId="4" fillId="35" borderId="15" xfId="0" applyFont="1" applyFill="1" applyBorder="1" applyAlignment="1">
      <alignment/>
    </xf>
    <xf numFmtId="49" fontId="2" fillId="0" borderId="22" xfId="0" applyNumberFormat="1" applyFont="1" applyBorder="1" applyAlignment="1" applyProtection="1">
      <alignment horizontal="left" vertical="center" wrapText="1"/>
      <protection/>
    </xf>
    <xf numFmtId="49" fontId="2" fillId="0" borderId="23" xfId="0" applyNumberFormat="1" applyFont="1" applyBorder="1" applyAlignment="1" applyProtection="1">
      <alignment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 quotePrefix="1">
      <alignment horizontal="center" vertical="center"/>
      <protection/>
    </xf>
    <xf numFmtId="49" fontId="2" fillId="0" borderId="21" xfId="0" applyNumberFormat="1" applyFont="1" applyBorder="1" applyAlignment="1" applyProtection="1">
      <alignment horizontal="left" vertical="center" wrapText="1"/>
      <protection/>
    </xf>
    <xf numFmtId="49" fontId="2" fillId="0" borderId="25" xfId="0" applyNumberFormat="1" applyFont="1" applyBorder="1" applyAlignment="1" applyProtection="1">
      <alignment vertical="center" wrapText="1"/>
      <protection/>
    </xf>
    <xf numFmtId="49" fontId="2" fillId="0" borderId="14" xfId="0" applyNumberFormat="1" applyFont="1" applyBorder="1" applyAlignment="1" applyProtection="1">
      <alignment horizontal="center" vertical="center" wrapText="1"/>
      <protection/>
    </xf>
    <xf numFmtId="49" fontId="2" fillId="0" borderId="26" xfId="0" applyNumberFormat="1" applyFont="1" applyBorder="1" applyAlignment="1" applyProtection="1">
      <alignment horizontal="center" vertical="center" wrapText="1"/>
      <protection/>
    </xf>
    <xf numFmtId="49" fontId="2" fillId="0" borderId="27" xfId="0" applyNumberFormat="1" applyFont="1" applyBorder="1" applyAlignment="1" applyProtection="1">
      <alignment horizontal="left" vertical="center" wrapText="1"/>
      <protection/>
    </xf>
    <xf numFmtId="49" fontId="2" fillId="0" borderId="28" xfId="0" applyNumberFormat="1" applyFont="1" applyBorder="1" applyAlignment="1" applyProtection="1">
      <alignment vertical="center" wrapText="1"/>
      <protection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49" fontId="2" fillId="0" borderId="29" xfId="0" applyNumberFormat="1" applyFont="1" applyBorder="1" applyAlignment="1" applyProtection="1">
      <alignment horizontal="center" vertical="center" wrapText="1"/>
      <protection/>
    </xf>
    <xf numFmtId="49" fontId="2" fillId="35" borderId="24" xfId="0" applyNumberFormat="1" applyFont="1" applyFill="1" applyBorder="1" applyAlignment="1" applyProtection="1">
      <alignment horizontal="center" vertical="center" wrapText="1"/>
      <protection/>
    </xf>
    <xf numFmtId="49" fontId="2" fillId="36" borderId="10" xfId="0" applyNumberFormat="1" applyFont="1" applyFill="1" applyBorder="1" applyAlignment="1" applyProtection="1">
      <alignment horizontal="center" vertical="center" wrapText="1"/>
      <protection/>
    </xf>
    <xf numFmtId="49" fontId="2" fillId="36" borderId="13" xfId="0" applyNumberFormat="1" applyFont="1" applyFill="1" applyBorder="1" applyAlignment="1" applyProtection="1">
      <alignment horizontal="center" vertical="center" wrapText="1"/>
      <protection/>
    </xf>
    <xf numFmtId="49" fontId="2" fillId="36" borderId="24" xfId="0" applyNumberFormat="1" applyFont="1" applyFill="1" applyBorder="1" applyAlignment="1" applyProtection="1">
      <alignment horizontal="center" vertical="center" wrapText="1"/>
      <protection/>
    </xf>
    <xf numFmtId="49" fontId="2" fillId="0" borderId="20" xfId="0" applyNumberFormat="1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 applyProtection="1">
      <alignment vertical="center" wrapText="1"/>
      <protection/>
    </xf>
    <xf numFmtId="49" fontId="2" fillId="0" borderId="19" xfId="0" applyNumberFormat="1" applyFont="1" applyFill="1" applyBorder="1" applyAlignment="1" applyProtection="1">
      <alignment horizontal="left" vertical="center" wrapText="1"/>
      <protection/>
    </xf>
    <xf numFmtId="49" fontId="2" fillId="0" borderId="12" xfId="0" applyNumberFormat="1" applyFont="1" applyFill="1" applyBorder="1" applyAlignment="1" applyProtection="1">
      <alignment vertical="center" wrapText="1"/>
      <protection/>
    </xf>
    <xf numFmtId="49" fontId="2" fillId="0" borderId="22" xfId="0" applyNumberFormat="1" applyFont="1" applyFill="1" applyBorder="1" applyAlignment="1" applyProtection="1">
      <alignment horizontal="left" vertical="center" wrapText="1"/>
      <protection/>
    </xf>
    <xf numFmtId="49" fontId="2" fillId="0" borderId="23" xfId="0" applyNumberFormat="1" applyFont="1" applyFill="1" applyBorder="1" applyAlignment="1" applyProtection="1">
      <alignment vertical="center" wrapText="1"/>
      <protection/>
    </xf>
    <xf numFmtId="0" fontId="2" fillId="37" borderId="20" xfId="0" applyNumberFormat="1" applyFont="1" applyFill="1" applyBorder="1" applyAlignment="1" applyProtection="1">
      <alignment horizontal="left" vertical="center" wrapText="1"/>
      <protection/>
    </xf>
    <xf numFmtId="0" fontId="2" fillId="37" borderId="11" xfId="0" applyNumberFormat="1" applyFont="1" applyFill="1" applyBorder="1" applyAlignment="1" applyProtection="1">
      <alignment vertical="center" wrapText="1"/>
      <protection/>
    </xf>
    <xf numFmtId="0" fontId="2" fillId="37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30" xfId="0" applyFont="1" applyFill="1" applyBorder="1" applyAlignment="1" applyProtection="1">
      <alignment horizontal="left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4" fillId="33" borderId="32" xfId="0" applyFont="1" applyFill="1" applyBorder="1" applyAlignment="1" applyProtection="1">
      <alignment horizont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8" borderId="10" xfId="0" applyFont="1" applyFill="1" applyBorder="1" applyAlignment="1">
      <alignment horizontal="center"/>
    </xf>
    <xf numFmtId="9" fontId="1" fillId="38" borderId="10" xfId="0" applyNumberFormat="1" applyFont="1" applyFill="1" applyBorder="1" applyAlignment="1">
      <alignment horizontal="center"/>
    </xf>
    <xf numFmtId="9" fontId="1" fillId="38" borderId="10" xfId="0" applyNumberFormat="1" applyFont="1" applyFill="1" applyBorder="1" applyAlignment="1">
      <alignment horizontal="center"/>
    </xf>
    <xf numFmtId="0" fontId="2" fillId="39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33" xfId="0" applyFont="1" applyBorder="1" applyAlignment="1">
      <alignment/>
    </xf>
    <xf numFmtId="0" fontId="4" fillId="0" borderId="30" xfId="0" applyFont="1" applyBorder="1" applyAlignment="1">
      <alignment/>
    </xf>
    <xf numFmtId="0" fontId="11" fillId="0" borderId="33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33" xfId="0" applyFont="1" applyFill="1" applyBorder="1" applyAlignment="1">
      <alignment/>
    </xf>
    <xf numFmtId="0" fontId="0" fillId="0" borderId="33" xfId="0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36" borderId="34" xfId="0" applyFill="1" applyBorder="1" applyAlignment="1" applyProtection="1">
      <alignment/>
      <protection locked="0"/>
    </xf>
    <xf numFmtId="0" fontId="1" fillId="0" borderId="34" xfId="0" applyFont="1" applyBorder="1" applyAlignment="1">
      <alignment/>
    </xf>
    <xf numFmtId="3" fontId="1" fillId="0" borderId="34" xfId="0" applyNumberFormat="1" applyFont="1" applyBorder="1" applyAlignment="1">
      <alignment/>
    </xf>
    <xf numFmtId="0" fontId="1" fillId="36" borderId="35" xfId="0" applyFont="1" applyFill="1" applyBorder="1" applyAlignment="1" applyProtection="1">
      <alignment/>
      <protection locked="0"/>
    </xf>
    <xf numFmtId="0" fontId="1" fillId="0" borderId="36" xfId="0" applyFont="1" applyBorder="1" applyAlignment="1">
      <alignment/>
    </xf>
    <xf numFmtId="0" fontId="1" fillId="36" borderId="37" xfId="0" applyFont="1" applyFill="1" applyBorder="1" applyAlignment="1" applyProtection="1">
      <alignment/>
      <protection locked="0"/>
    </xf>
    <xf numFmtId="0" fontId="0" fillId="0" borderId="38" xfId="0" applyBorder="1" applyAlignment="1">
      <alignment/>
    </xf>
    <xf numFmtId="0" fontId="4" fillId="33" borderId="39" xfId="0" applyFont="1" applyFill="1" applyBorder="1" applyAlignment="1" applyProtection="1">
      <alignment horizontal="center"/>
      <protection/>
    </xf>
    <xf numFmtId="0" fontId="4" fillId="33" borderId="40" xfId="0" applyFont="1" applyFill="1" applyBorder="1" applyAlignment="1" applyProtection="1">
      <alignment horizontal="center"/>
      <protection/>
    </xf>
    <xf numFmtId="0" fontId="1" fillId="33" borderId="41" xfId="0" applyFont="1" applyFill="1" applyBorder="1" applyAlignment="1" applyProtection="1">
      <alignment/>
      <protection locked="0"/>
    </xf>
    <xf numFmtId="49" fontId="1" fillId="34" borderId="42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1" fillId="0" borderId="17" xfId="0" applyFont="1" applyBorder="1" applyAlignment="1">
      <alignment horizontal="right"/>
    </xf>
    <xf numFmtId="0" fontId="1" fillId="0" borderId="43" xfId="0" applyFont="1" applyBorder="1" applyAlignment="1">
      <alignment/>
    </xf>
    <xf numFmtId="0" fontId="1" fillId="0" borderId="18" xfId="0" applyFont="1" applyBorder="1" applyAlignment="1">
      <alignment/>
    </xf>
    <xf numFmtId="0" fontId="0" fillId="35" borderId="34" xfId="0" applyFill="1" applyBorder="1" applyAlignment="1" applyProtection="1">
      <alignment/>
      <protection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36" xfId="0" applyFont="1" applyFill="1" applyBorder="1" applyAlignment="1" applyProtection="1">
      <alignment/>
      <protection locked="0"/>
    </xf>
    <xf numFmtId="0" fontId="4" fillId="35" borderId="44" xfId="0" applyFont="1" applyFill="1" applyBorder="1" applyAlignment="1">
      <alignment horizontal="center"/>
    </xf>
    <xf numFmtId="0" fontId="10" fillId="0" borderId="33" xfId="0" applyFont="1" applyBorder="1" applyAlignment="1">
      <alignment/>
    </xf>
    <xf numFmtId="0" fontId="0" fillId="0" borderId="0" xfId="0" applyFont="1" applyAlignment="1" applyProtection="1">
      <alignment horizontal="left"/>
      <protection/>
    </xf>
    <xf numFmtId="49" fontId="2" fillId="36" borderId="10" xfId="0" applyNumberFormat="1" applyFont="1" applyFill="1" applyBorder="1" applyAlignment="1" applyProtection="1">
      <alignment horizontal="center" vertical="center"/>
      <protection locked="0"/>
    </xf>
    <xf numFmtId="49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45" xfId="0" applyFont="1" applyFill="1" applyBorder="1" applyAlignment="1" applyProtection="1">
      <alignment/>
      <protection locked="0"/>
    </xf>
    <xf numFmtId="0" fontId="4" fillId="35" borderId="45" xfId="0" applyFont="1" applyFill="1" applyBorder="1" applyAlignment="1">
      <alignment/>
    </xf>
    <xf numFmtId="0" fontId="4" fillId="35" borderId="46" xfId="0" applyFont="1" applyFill="1" applyBorder="1" applyAlignment="1">
      <alignment/>
    </xf>
    <xf numFmtId="0" fontId="1" fillId="36" borderId="47" xfId="0" applyFont="1" applyFill="1" applyBorder="1" applyAlignment="1" applyProtection="1">
      <alignment/>
      <protection locked="0"/>
    </xf>
    <xf numFmtId="0" fontId="1" fillId="36" borderId="48" xfId="0" applyFont="1" applyFill="1" applyBorder="1" applyAlignment="1" applyProtection="1">
      <alignment/>
      <protection locked="0"/>
    </xf>
    <xf numFmtId="49" fontId="2" fillId="0" borderId="49" xfId="0" applyNumberFormat="1" applyFont="1" applyBorder="1" applyAlignment="1" applyProtection="1">
      <alignment horizontal="left" vertical="center"/>
      <protection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horizontal="justify" vertical="top" wrapText="1"/>
      <protection locked="0"/>
    </xf>
    <xf numFmtId="0" fontId="0" fillId="0" borderId="0" xfId="0" applyAlignment="1">
      <alignment/>
    </xf>
    <xf numFmtId="0" fontId="0" fillId="0" borderId="34" xfId="0" applyBorder="1" applyAlignment="1">
      <alignment horizontal="center" vertical="center"/>
    </xf>
    <xf numFmtId="49" fontId="2" fillId="36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48" xfId="0" applyFont="1" applyBorder="1" applyAlignment="1">
      <alignment/>
    </xf>
    <xf numFmtId="0" fontId="1" fillId="0" borderId="36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 indent="1"/>
    </xf>
    <xf numFmtId="169" fontId="1" fillId="38" borderId="10" xfId="0" applyNumberFormat="1" applyFont="1" applyFill="1" applyBorder="1" applyAlignment="1">
      <alignment horizontal="center"/>
    </xf>
    <xf numFmtId="0" fontId="1" fillId="33" borderId="15" xfId="0" applyFont="1" applyFill="1" applyBorder="1" applyAlignment="1" applyProtection="1">
      <alignment/>
      <protection locked="0"/>
    </xf>
    <xf numFmtId="0" fontId="1" fillId="33" borderId="50" xfId="0" applyFont="1" applyFill="1" applyBorder="1" applyAlignment="1" applyProtection="1">
      <alignment/>
      <protection locked="0"/>
    </xf>
    <xf numFmtId="14" fontId="0" fillId="40" borderId="51" xfId="0" applyNumberFormat="1" applyFont="1" applyFill="1" applyBorder="1" applyAlignment="1" applyProtection="1">
      <alignment horizontal="center" vertical="center"/>
      <protection locked="0"/>
    </xf>
    <xf numFmtId="14" fontId="0" fillId="36" borderId="49" xfId="0" applyNumberFormat="1" applyFont="1" applyFill="1" applyBorder="1" applyAlignment="1" applyProtection="1">
      <alignment horizontal="center" vertical="center"/>
      <protection locked="0"/>
    </xf>
    <xf numFmtId="0" fontId="1" fillId="41" borderId="52" xfId="0" applyFont="1" applyFill="1" applyBorder="1" applyAlignment="1" applyProtection="1">
      <alignment/>
      <protection locked="0"/>
    </xf>
    <xf numFmtId="0" fontId="1" fillId="41" borderId="53" xfId="0" applyFont="1" applyFill="1" applyBorder="1" applyAlignment="1" applyProtection="1">
      <alignment/>
      <protection locked="0"/>
    </xf>
    <xf numFmtId="49" fontId="2" fillId="42" borderId="20" xfId="0" applyNumberFormat="1" applyFont="1" applyFill="1" applyBorder="1" applyAlignment="1" applyProtection="1">
      <alignment horizontal="left" vertical="center" wrapText="1"/>
      <protection/>
    </xf>
    <xf numFmtId="49" fontId="2" fillId="42" borderId="27" xfId="0" applyNumberFormat="1" applyFont="1" applyFill="1" applyBorder="1" applyAlignment="1" applyProtection="1">
      <alignment horizontal="left" vertical="center" wrapText="1"/>
      <protection/>
    </xf>
    <xf numFmtId="49" fontId="2" fillId="42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38" borderId="11" xfId="0" applyNumberFormat="1" applyFont="1" applyFill="1" applyBorder="1" applyAlignment="1" applyProtection="1">
      <alignment horizontal="center" vertical="center" wrapText="1"/>
      <protection/>
    </xf>
    <xf numFmtId="49" fontId="2" fillId="42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42" borderId="10" xfId="0" applyNumberFormat="1" applyFont="1" applyFill="1" applyBorder="1" applyAlignment="1" applyProtection="1">
      <alignment horizontal="center" vertical="center" wrapText="1"/>
      <protection locked="0"/>
    </xf>
    <xf numFmtId="169" fontId="9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8" borderId="20" xfId="0" applyNumberFormat="1" applyFont="1" applyFill="1" applyBorder="1" applyAlignment="1" applyProtection="1">
      <alignment horizontal="left" vertical="center" wrapText="1"/>
      <protection/>
    </xf>
    <xf numFmtId="49" fontId="2" fillId="4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1" fontId="12" fillId="0" borderId="0" xfId="0" applyNumberFormat="1" applyFont="1" applyAlignment="1">
      <alignment/>
    </xf>
    <xf numFmtId="0" fontId="1" fillId="0" borderId="55" xfId="0" applyFont="1" applyBorder="1" applyAlignment="1">
      <alignment/>
    </xf>
    <xf numFmtId="0" fontId="16" fillId="0" borderId="32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/>
    </xf>
    <xf numFmtId="172" fontId="0" fillId="0" borderId="0" xfId="0" applyNumberFormat="1" applyBorder="1" applyAlignment="1">
      <alignment horizontal="center"/>
    </xf>
    <xf numFmtId="49" fontId="57" fillId="0" borderId="0" xfId="0" applyNumberFormat="1" applyFont="1" applyBorder="1" applyAlignment="1">
      <alignment/>
    </xf>
    <xf numFmtId="0" fontId="58" fillId="0" borderId="0" xfId="0" applyNumberFormat="1" applyFont="1" applyBorder="1" applyAlignment="1" applyProtection="1">
      <alignment vertical="center"/>
      <protection locked="0"/>
    </xf>
    <xf numFmtId="169" fontId="1" fillId="38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 applyProtection="1" quotePrefix="1">
      <alignment horizontal="center" vertical="center"/>
      <protection/>
    </xf>
    <xf numFmtId="0" fontId="1" fillId="33" borderId="15" xfId="0" applyFont="1" applyFill="1" applyBorder="1" applyAlignment="1" applyProtection="1" quotePrefix="1">
      <alignment horizontal="center" vertical="center"/>
      <protection/>
    </xf>
    <xf numFmtId="0" fontId="1" fillId="41" borderId="52" xfId="0" applyFont="1" applyFill="1" applyBorder="1" applyAlignment="1" applyProtection="1" quotePrefix="1">
      <alignment horizontal="center" vertical="center"/>
      <protection/>
    </xf>
    <xf numFmtId="10" fontId="1" fillId="38" borderId="15" xfId="0" applyNumberFormat="1" applyFont="1" applyFill="1" applyBorder="1" applyAlignment="1">
      <alignment horizontal="center"/>
    </xf>
    <xf numFmtId="49" fontId="11" fillId="43" borderId="56" xfId="0" applyNumberFormat="1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>
      <alignment horizontal="right"/>
    </xf>
    <xf numFmtId="49" fontId="2" fillId="0" borderId="20" xfId="0" applyNumberFormat="1" applyFont="1" applyBorder="1" applyAlignment="1" applyProtection="1">
      <alignment vertical="center" wrapText="1"/>
      <protection/>
    </xf>
    <xf numFmtId="49" fontId="2" fillId="0" borderId="20" xfId="0" applyNumberFormat="1" applyFont="1" applyBorder="1" applyAlignment="1" applyProtection="1">
      <alignment horizontal="left" vertical="center"/>
      <protection/>
    </xf>
    <xf numFmtId="9" fontId="1" fillId="38" borderId="15" xfId="0" applyNumberFormat="1" applyFont="1" applyFill="1" applyBorder="1" applyAlignment="1" quotePrefix="1">
      <alignment horizontal="center"/>
    </xf>
    <xf numFmtId="0" fontId="59" fillId="44" borderId="0" xfId="0" applyFont="1" applyFill="1" applyAlignment="1">
      <alignment/>
    </xf>
    <xf numFmtId="3" fontId="59" fillId="44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0" fontId="59" fillId="0" borderId="0" xfId="0" applyFont="1" applyFill="1" applyAlignment="1">
      <alignment/>
    </xf>
    <xf numFmtId="175" fontId="2" fillId="0" borderId="0" xfId="0" applyNumberFormat="1" applyFont="1" applyAlignment="1">
      <alignment/>
    </xf>
    <xf numFmtId="177" fontId="2" fillId="0" borderId="13" xfId="42" applyNumberFormat="1" applyFont="1" applyBorder="1" applyAlignment="1" applyProtection="1">
      <alignment vertical="center"/>
      <protection locked="0"/>
    </xf>
    <xf numFmtId="177" fontId="2" fillId="0" borderId="57" xfId="42" applyNumberFormat="1" applyFont="1" applyBorder="1" applyAlignment="1" applyProtection="1">
      <alignment vertical="center"/>
      <protection/>
    </xf>
    <xf numFmtId="177" fontId="2" fillId="0" borderId="10" xfId="42" applyNumberFormat="1" applyFont="1" applyBorder="1" applyAlignment="1" applyProtection="1">
      <alignment vertical="center"/>
      <protection locked="0"/>
    </xf>
    <xf numFmtId="177" fontId="2" fillId="0" borderId="58" xfId="42" applyNumberFormat="1" applyFont="1" applyBorder="1" applyAlignment="1" applyProtection="1">
      <alignment vertical="center"/>
      <protection/>
    </xf>
    <xf numFmtId="177" fontId="2" fillId="0" borderId="10" xfId="42" applyNumberFormat="1" applyFont="1" applyFill="1" applyBorder="1" applyAlignment="1" applyProtection="1">
      <alignment vertical="center"/>
      <protection locked="0"/>
    </xf>
    <xf numFmtId="177" fontId="2" fillId="0" borderId="58" xfId="42" applyNumberFormat="1" applyFont="1" applyFill="1" applyBorder="1" applyAlignment="1" applyProtection="1">
      <alignment vertical="center"/>
      <protection/>
    </xf>
    <xf numFmtId="177" fontId="2" fillId="0" borderId="14" xfId="42" applyNumberFormat="1" applyFont="1" applyBorder="1" applyAlignment="1" applyProtection="1">
      <alignment vertical="center"/>
      <protection locked="0"/>
    </xf>
    <xf numFmtId="177" fontId="2" fillId="0" borderId="59" xfId="42" applyNumberFormat="1" applyFont="1" applyBorder="1" applyAlignment="1" applyProtection="1">
      <alignment vertical="center"/>
      <protection/>
    </xf>
    <xf numFmtId="177" fontId="2" fillId="0" borderId="26" xfId="42" applyNumberFormat="1" applyFont="1" applyBorder="1" applyAlignment="1" applyProtection="1">
      <alignment vertical="center"/>
      <protection locked="0"/>
    </xf>
    <xf numFmtId="177" fontId="2" fillId="0" borderId="60" xfId="42" applyNumberFormat="1" applyFont="1" applyBorder="1" applyAlignment="1" applyProtection="1">
      <alignment vertical="center"/>
      <protection/>
    </xf>
    <xf numFmtId="177" fontId="2" fillId="0" borderId="61" xfId="42" applyNumberFormat="1" applyFont="1" applyBorder="1" applyAlignment="1" applyProtection="1">
      <alignment vertical="center"/>
      <protection/>
    </xf>
    <xf numFmtId="177" fontId="2" fillId="0" borderId="15" xfId="42" applyNumberFormat="1" applyFont="1" applyBorder="1" applyAlignment="1" applyProtection="1">
      <alignment vertical="center"/>
      <protection locked="0"/>
    </xf>
    <xf numFmtId="177" fontId="2" fillId="0" borderId="62" xfId="42" applyNumberFormat="1" applyFont="1" applyBorder="1" applyAlignment="1" applyProtection="1">
      <alignment vertical="center"/>
      <protection/>
    </xf>
    <xf numFmtId="177" fontId="2" fillId="0" borderId="29" xfId="42" applyNumberFormat="1" applyFont="1" applyBorder="1" applyAlignment="1" applyProtection="1">
      <alignment vertical="center"/>
      <protection locked="0"/>
    </xf>
    <xf numFmtId="177" fontId="2" fillId="0" borderId="63" xfId="42" applyNumberFormat="1" applyFont="1" applyBorder="1" applyAlignment="1" applyProtection="1">
      <alignment vertical="center"/>
      <protection/>
    </xf>
    <xf numFmtId="177" fontId="2" fillId="0" borderId="15" xfId="42" applyNumberFormat="1" applyFont="1" applyFill="1" applyBorder="1" applyAlignment="1" applyProtection="1">
      <alignment vertical="center"/>
      <protection locked="0"/>
    </xf>
    <xf numFmtId="177" fontId="2" fillId="0" borderId="62" xfId="42" applyNumberFormat="1" applyFont="1" applyFill="1" applyBorder="1" applyAlignment="1" applyProtection="1">
      <alignment vertical="center"/>
      <protection/>
    </xf>
    <xf numFmtId="177" fontId="2" fillId="0" borderId="24" xfId="42" applyNumberFormat="1" applyFont="1" applyFill="1" applyBorder="1" applyAlignment="1" applyProtection="1">
      <alignment vertical="center"/>
      <protection locked="0"/>
    </xf>
    <xf numFmtId="177" fontId="2" fillId="0" borderId="64" xfId="42" applyNumberFormat="1" applyFont="1" applyFill="1" applyBorder="1" applyAlignment="1" applyProtection="1">
      <alignment vertical="center"/>
      <protection/>
    </xf>
    <xf numFmtId="177" fontId="2" fillId="0" borderId="24" xfId="42" applyNumberFormat="1" applyFont="1" applyBorder="1" applyAlignment="1" applyProtection="1">
      <alignment vertical="center"/>
      <protection locked="0"/>
    </xf>
    <xf numFmtId="177" fontId="2" fillId="0" borderId="64" xfId="42" applyNumberFormat="1" applyFont="1" applyBorder="1" applyAlignment="1" applyProtection="1">
      <alignment vertical="center"/>
      <protection/>
    </xf>
    <xf numFmtId="177" fontId="2" fillId="0" borderId="32" xfId="42" applyNumberFormat="1" applyFont="1" applyBorder="1" applyAlignment="1" applyProtection="1">
      <alignment vertical="center"/>
      <protection locked="0"/>
    </xf>
    <xf numFmtId="177" fontId="2" fillId="0" borderId="65" xfId="42" applyNumberFormat="1" applyFont="1" applyBorder="1" applyAlignment="1" applyProtection="1">
      <alignment vertical="center"/>
      <protection/>
    </xf>
    <xf numFmtId="177" fontId="2" fillId="0" borderId="13" xfId="42" applyNumberFormat="1" applyFont="1" applyFill="1" applyBorder="1" applyAlignment="1" applyProtection="1">
      <alignment vertical="center"/>
      <protection locked="0"/>
    </xf>
    <xf numFmtId="177" fontId="2" fillId="0" borderId="61" xfId="42" applyNumberFormat="1" applyFont="1" applyFill="1" applyBorder="1" applyAlignment="1" applyProtection="1">
      <alignment vertical="center"/>
      <protection/>
    </xf>
    <xf numFmtId="177" fontId="2" fillId="37" borderId="15" xfId="42" applyNumberFormat="1" applyFont="1" applyFill="1" applyBorder="1" applyAlignment="1" applyProtection="1">
      <alignment vertical="center"/>
      <protection/>
    </xf>
    <xf numFmtId="177" fontId="2" fillId="37" borderId="10" xfId="42" applyNumberFormat="1" applyFont="1" applyFill="1" applyBorder="1" applyAlignment="1" applyProtection="1">
      <alignment vertical="center"/>
      <protection/>
    </xf>
    <xf numFmtId="177" fontId="2" fillId="37" borderId="58" xfId="42" applyNumberFormat="1" applyFont="1" applyFill="1" applyBorder="1" applyAlignment="1" applyProtection="1">
      <alignment vertical="center"/>
      <protection/>
    </xf>
    <xf numFmtId="177" fontId="2" fillId="36" borderId="10" xfId="42" applyNumberFormat="1" applyFont="1" applyFill="1" applyBorder="1" applyAlignment="1" applyProtection="1">
      <alignment vertical="center"/>
      <protection/>
    </xf>
    <xf numFmtId="177" fontId="2" fillId="40" borderId="58" xfId="42" applyNumberFormat="1" applyFont="1" applyFill="1" applyBorder="1" applyAlignment="1" applyProtection="1">
      <alignment vertical="center"/>
      <protection/>
    </xf>
    <xf numFmtId="177" fontId="2" fillId="36" borderId="13" xfId="42" applyNumberFormat="1" applyFont="1" applyFill="1" applyBorder="1" applyAlignment="1" applyProtection="1">
      <alignment vertical="center"/>
      <protection/>
    </xf>
    <xf numFmtId="177" fontId="2" fillId="39" borderId="13" xfId="42" applyNumberFormat="1" applyFont="1" applyFill="1" applyBorder="1" applyAlignment="1" applyProtection="1">
      <alignment vertical="center"/>
      <protection/>
    </xf>
    <xf numFmtId="177" fontId="2" fillId="39" borderId="10" xfId="42" applyNumberFormat="1" applyFont="1" applyFill="1" applyBorder="1" applyAlignment="1" applyProtection="1">
      <alignment vertical="center"/>
      <protection/>
    </xf>
    <xf numFmtId="177" fontId="2" fillId="39" borderId="58" xfId="42" applyNumberFormat="1" applyFont="1" applyFill="1" applyBorder="1" applyAlignment="1" applyProtection="1">
      <alignment vertical="center"/>
      <protection/>
    </xf>
    <xf numFmtId="177" fontId="2" fillId="38" borderId="10" xfId="42" applyNumberFormat="1" applyFont="1" applyFill="1" applyBorder="1" applyAlignment="1" applyProtection="1">
      <alignment vertical="center"/>
      <protection/>
    </xf>
    <xf numFmtId="177" fontId="2" fillId="38" borderId="58" xfId="42" applyNumberFormat="1" applyFont="1" applyFill="1" applyBorder="1" applyAlignment="1" applyProtection="1">
      <alignment vertical="center"/>
      <protection/>
    </xf>
    <xf numFmtId="177" fontId="2" fillId="0" borderId="14" xfId="42" applyNumberFormat="1" applyFont="1" applyBorder="1" applyAlignment="1" applyProtection="1">
      <alignment vertical="center"/>
      <protection/>
    </xf>
    <xf numFmtId="177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177" fontId="2" fillId="0" borderId="0" xfId="0" applyNumberFormat="1" applyFont="1" applyBorder="1" applyAlignment="1" applyProtection="1">
      <alignment vertical="center"/>
      <protection locked="0"/>
    </xf>
    <xf numFmtId="0" fontId="2" fillId="0" borderId="55" xfId="0" applyFont="1" applyBorder="1" applyAlignment="1" applyProtection="1">
      <alignment horizontal="left"/>
      <protection/>
    </xf>
    <xf numFmtId="177" fontId="2" fillId="0" borderId="0" xfId="42" applyNumberFormat="1" applyFont="1" applyAlignment="1" applyProtection="1">
      <alignment vertical="center"/>
      <protection locked="0"/>
    </xf>
    <xf numFmtId="0" fontId="1" fillId="0" borderId="31" xfId="0" applyFont="1" applyBorder="1" applyAlignment="1">
      <alignment horizontal="right"/>
    </xf>
    <xf numFmtId="0" fontId="0" fillId="0" borderId="66" xfId="0" applyBorder="1" applyAlignment="1">
      <alignment/>
    </xf>
    <xf numFmtId="0" fontId="0" fillId="0" borderId="66" xfId="0" applyBorder="1" applyAlignment="1">
      <alignment horizontal="right"/>
    </xf>
    <xf numFmtId="49" fontId="2" fillId="0" borderId="67" xfId="0" applyNumberFormat="1" applyFont="1" applyBorder="1" applyAlignment="1" applyProtection="1">
      <alignment horizontal="left" vertical="center" wrapText="1"/>
      <protection/>
    </xf>
    <xf numFmtId="0" fontId="0" fillId="0" borderId="68" xfId="0" applyBorder="1" applyAlignment="1" applyProtection="1">
      <alignment vertical="center" wrapText="1"/>
      <protection/>
    </xf>
    <xf numFmtId="0" fontId="1" fillId="0" borderId="55" xfId="0" applyFont="1" applyBorder="1" applyAlignment="1">
      <alignment/>
    </xf>
    <xf numFmtId="0" fontId="1" fillId="0" borderId="48" xfId="0" applyFont="1" applyBorder="1" applyAlignment="1">
      <alignment/>
    </xf>
    <xf numFmtId="0" fontId="1" fillId="34" borderId="32" xfId="0" applyFont="1" applyFill="1" applyBorder="1" applyAlignment="1" applyProtection="1">
      <alignment horizontal="center" vertical="center" wrapText="1"/>
      <protection/>
    </xf>
    <xf numFmtId="0" fontId="1" fillId="34" borderId="13" xfId="0" applyFont="1" applyFill="1" applyBorder="1" applyAlignment="1" applyProtection="1">
      <alignment horizontal="center" vertical="center" wrapText="1"/>
      <protection/>
    </xf>
    <xf numFmtId="49" fontId="2" fillId="0" borderId="20" xfId="0" applyNumberFormat="1" applyFont="1" applyBorder="1" applyAlignment="1" applyProtection="1">
      <alignment horizontal="left" vertical="center" wrapText="1"/>
      <protection/>
    </xf>
    <xf numFmtId="0" fontId="0" fillId="0" borderId="11" xfId="0" applyBorder="1" applyAlignment="1">
      <alignment vertical="center" wrapText="1"/>
    </xf>
    <xf numFmtId="49" fontId="2" fillId="0" borderId="20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 applyProtection="1">
      <alignment vertical="center" wrapText="1"/>
      <protection/>
    </xf>
    <xf numFmtId="0" fontId="4" fillId="0" borderId="69" xfId="0" applyFont="1" applyBorder="1" applyAlignment="1">
      <alignment/>
    </xf>
    <xf numFmtId="0" fontId="0" fillId="0" borderId="69" xfId="0" applyBorder="1" applyAlignment="1">
      <alignment/>
    </xf>
    <xf numFmtId="0" fontId="1" fillId="0" borderId="55" xfId="0" applyFont="1" applyBorder="1" applyAlignment="1">
      <alignment/>
    </xf>
    <xf numFmtId="0" fontId="2" fillId="36" borderId="70" xfId="0" applyFont="1" applyFill="1" applyBorder="1" applyAlignment="1">
      <alignment/>
    </xf>
    <xf numFmtId="0" fontId="2" fillId="36" borderId="33" xfId="0" applyFont="1" applyFill="1" applyBorder="1" applyAlignment="1">
      <alignment/>
    </xf>
    <xf numFmtId="0" fontId="2" fillId="36" borderId="71" xfId="0" applyFont="1" applyFill="1" applyBorder="1" applyAlignment="1">
      <alignment/>
    </xf>
    <xf numFmtId="49" fontId="3" fillId="0" borderId="7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4" fillId="35" borderId="0" xfId="0" applyFont="1" applyFill="1" applyBorder="1" applyAlignment="1" applyProtection="1">
      <alignment/>
      <protection locked="0"/>
    </xf>
    <xf numFmtId="0" fontId="4" fillId="35" borderId="0" xfId="0" applyFont="1" applyFill="1" applyBorder="1" applyAlignment="1">
      <alignment/>
    </xf>
    <xf numFmtId="0" fontId="4" fillId="35" borderId="17" xfId="0" applyFont="1" applyFill="1" applyBorder="1" applyAlignment="1">
      <alignment/>
    </xf>
    <xf numFmtId="0" fontId="0" fillId="0" borderId="48" xfId="0" applyBorder="1" applyAlignment="1">
      <alignment/>
    </xf>
    <xf numFmtId="0" fontId="2" fillId="36" borderId="74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6" borderId="75" xfId="0" applyFont="1" applyFill="1" applyBorder="1" applyAlignment="1">
      <alignment/>
    </xf>
    <xf numFmtId="0" fontId="4" fillId="0" borderId="30" xfId="0" applyFont="1" applyFill="1" applyBorder="1" applyAlignment="1">
      <alignment horizontal="left" vertical="center" wrapText="1"/>
    </xf>
    <xf numFmtId="0" fontId="1" fillId="0" borderId="38" xfId="0" applyFont="1" applyBorder="1" applyAlignment="1">
      <alignment vertical="center" wrapText="1"/>
    </xf>
    <xf numFmtId="0" fontId="8" fillId="36" borderId="76" xfId="0" applyFont="1" applyFill="1" applyBorder="1" applyAlignment="1" applyProtection="1">
      <alignment horizontal="left" indent="4"/>
      <protection locked="0"/>
    </xf>
    <xf numFmtId="0" fontId="0" fillId="0" borderId="77" xfId="0" applyBorder="1" applyAlignment="1" applyProtection="1">
      <alignment horizontal="left" indent="4"/>
      <protection locked="0"/>
    </xf>
    <xf numFmtId="0" fontId="0" fillId="0" borderId="78" xfId="0" applyBorder="1" applyAlignment="1" applyProtection="1">
      <alignment horizontal="left" indent="4"/>
      <protection locked="0"/>
    </xf>
    <xf numFmtId="0" fontId="1" fillId="33" borderId="10" xfId="0" applyFont="1" applyFill="1" applyBorder="1" applyAlignment="1">
      <alignment horizontal="left"/>
    </xf>
    <xf numFmtId="0" fontId="1" fillId="38" borderId="79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4" fillId="38" borderId="79" xfId="0" applyFont="1" applyFill="1" applyBorder="1" applyAlignment="1">
      <alignment horizontal="left"/>
    </xf>
    <xf numFmtId="0" fontId="4" fillId="38" borderId="11" xfId="0" applyFont="1" applyFill="1" applyBorder="1" applyAlignment="1">
      <alignment horizontal="left"/>
    </xf>
    <xf numFmtId="0" fontId="1" fillId="38" borderId="11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/>
    </xf>
    <xf numFmtId="0" fontId="1" fillId="38" borderId="11" xfId="0" applyFont="1" applyFill="1" applyBorder="1" applyAlignment="1">
      <alignment horizontal="left"/>
    </xf>
    <xf numFmtId="0" fontId="12" fillId="45" borderId="80" xfId="0" applyFont="1" applyFill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12" fillId="36" borderId="81" xfId="0" applyFont="1" applyFill="1" applyBorder="1" applyAlignment="1" applyProtection="1">
      <alignment/>
      <protection locked="0"/>
    </xf>
    <xf numFmtId="0" fontId="12" fillId="36" borderId="82" xfId="0" applyFont="1" applyFill="1" applyBorder="1" applyAlignment="1" applyProtection="1">
      <alignment/>
      <protection locked="0"/>
    </xf>
    <xf numFmtId="0" fontId="4" fillId="33" borderId="8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4" fillId="38" borderId="83" xfId="0" applyFont="1" applyFill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5" fillId="38" borderId="74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42" xfId="0" applyFont="1" applyBorder="1" applyAlignment="1">
      <alignment horizontal="center" vertical="top" wrapText="1"/>
    </xf>
    <xf numFmtId="0" fontId="11" fillId="0" borderId="84" xfId="0" applyFont="1" applyBorder="1" applyAlignment="1">
      <alignment horizontal="center" vertical="top" wrapText="1"/>
    </xf>
    <xf numFmtId="0" fontId="11" fillId="0" borderId="36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" fillId="38" borderId="28" xfId="0" applyFont="1" applyFill="1" applyBorder="1" applyAlignment="1">
      <alignment horizontal="left"/>
    </xf>
    <xf numFmtId="0" fontId="1" fillId="38" borderId="15" xfId="0" applyFont="1" applyFill="1" applyBorder="1" applyAlignment="1">
      <alignment horizontal="left"/>
    </xf>
    <xf numFmtId="0" fontId="3" fillId="36" borderId="83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38" xfId="0" applyBorder="1" applyAlignment="1">
      <alignment/>
    </xf>
    <xf numFmtId="14" fontId="12" fillId="36" borderId="81" xfId="0" applyNumberFormat="1" applyFont="1" applyFill="1" applyBorder="1" applyAlignment="1" applyProtection="1">
      <alignment horizontal="center"/>
      <protection locked="0"/>
    </xf>
    <xf numFmtId="0" fontId="12" fillId="36" borderId="12" xfId="0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>
      <alignment horizontal="left"/>
    </xf>
    <xf numFmtId="0" fontId="1" fillId="41" borderId="52" xfId="0" applyFont="1" applyFill="1" applyBorder="1" applyAlignment="1">
      <alignment horizontal="left"/>
    </xf>
    <xf numFmtId="0" fontId="1" fillId="41" borderId="52" xfId="0" applyFont="1" applyFill="1" applyBorder="1" applyAlignment="1">
      <alignment horizontal="left"/>
    </xf>
    <xf numFmtId="0" fontId="0" fillId="0" borderId="11" xfId="0" applyBorder="1" applyAlignment="1" applyProtection="1">
      <alignment vertical="center" wrapText="1"/>
      <protection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0" fontId="4" fillId="0" borderId="30" xfId="0" applyFont="1" applyFill="1" applyBorder="1" applyAlignment="1" applyProtection="1">
      <alignment/>
      <protection/>
    </xf>
    <xf numFmtId="0" fontId="1" fillId="33" borderId="15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49" fontId="2" fillId="0" borderId="85" xfId="0" applyNumberFormat="1" applyFont="1" applyBorder="1" applyAlignment="1" applyProtection="1">
      <alignment horizontal="justify" vertical="center"/>
      <protection/>
    </xf>
    <xf numFmtId="0" fontId="0" fillId="0" borderId="86" xfId="0" applyBorder="1" applyAlignment="1" applyProtection="1">
      <alignment vertical="center"/>
      <protection/>
    </xf>
    <xf numFmtId="0" fontId="60" fillId="0" borderId="80" xfId="0" applyFont="1" applyBorder="1" applyAlignment="1">
      <alignment horizontal="center" wrapText="1"/>
    </xf>
    <xf numFmtId="0" fontId="60" fillId="0" borderId="0" xfId="0" applyFont="1" applyBorder="1" applyAlignment="1">
      <alignment horizontal="center" wrapText="1"/>
    </xf>
    <xf numFmtId="0" fontId="60" fillId="0" borderId="75" xfId="0" applyFont="1" applyBorder="1" applyAlignment="1">
      <alignment horizontal="center" wrapText="1"/>
    </xf>
    <xf numFmtId="49" fontId="2" fillId="0" borderId="22" xfId="0" applyNumberFormat="1" applyFont="1" applyFill="1" applyBorder="1" applyAlignment="1" applyProtection="1">
      <alignment horizontal="left" vertical="center"/>
      <protection/>
    </xf>
    <xf numFmtId="0" fontId="0" fillId="0" borderId="23" xfId="0" applyFill="1" applyBorder="1" applyAlignment="1" applyProtection="1">
      <alignment vertical="center"/>
      <protection/>
    </xf>
    <xf numFmtId="49" fontId="2" fillId="0" borderId="87" xfId="0" applyNumberFormat="1" applyFont="1" applyBorder="1" applyAlignment="1" applyProtection="1">
      <alignment horizontal="left" vertical="center" wrapText="1"/>
      <protection/>
    </xf>
    <xf numFmtId="0" fontId="0" fillId="0" borderId="88" xfId="0" applyBorder="1" applyAlignment="1">
      <alignment vertical="center" wrapText="1"/>
    </xf>
    <xf numFmtId="0" fontId="4" fillId="33" borderId="30" xfId="0" applyFont="1" applyFill="1" applyBorder="1" applyAlignment="1">
      <alignment horizontal="left"/>
    </xf>
    <xf numFmtId="0" fontId="4" fillId="33" borderId="28" xfId="0" applyFont="1" applyFill="1" applyBorder="1" applyAlignment="1">
      <alignment horizontal="left"/>
    </xf>
    <xf numFmtId="49" fontId="1" fillId="34" borderId="89" xfId="0" applyNumberFormat="1" applyFont="1" applyFill="1" applyBorder="1" applyAlignment="1" applyProtection="1">
      <alignment horizontal="right" vertical="center" wrapText="1"/>
      <protection/>
    </xf>
    <xf numFmtId="49" fontId="1" fillId="34" borderId="43" xfId="0" applyNumberFormat="1" applyFont="1" applyFill="1" applyBorder="1" applyAlignment="1" applyProtection="1">
      <alignment horizontal="right" vertical="center" wrapText="1"/>
      <protection/>
    </xf>
    <xf numFmtId="0" fontId="6" fillId="0" borderId="0" xfId="53" applyAlignment="1" applyProtection="1">
      <alignment wrapText="1"/>
      <protection/>
    </xf>
    <xf numFmtId="0" fontId="0" fillId="0" borderId="0" xfId="0" applyAlignment="1">
      <alignment wrapText="1"/>
    </xf>
    <xf numFmtId="49" fontId="2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3" xfId="0" applyBorder="1" applyAlignment="1" applyProtection="1">
      <alignment vertical="center" wrapText="1"/>
      <protection/>
    </xf>
    <xf numFmtId="49" fontId="2" fillId="42" borderId="20" xfId="0" applyNumberFormat="1" applyFont="1" applyFill="1" applyBorder="1" applyAlignment="1" applyProtection="1">
      <alignment horizontal="left" vertical="center" wrapText="1"/>
      <protection locked="0"/>
    </xf>
    <xf numFmtId="0" fontId="0" fillId="42" borderId="11" xfId="0" applyFill="1" applyBorder="1" applyAlignment="1" applyProtection="1">
      <alignment vertical="center" wrapText="1"/>
      <protection locked="0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36" borderId="43" xfId="0" applyFill="1" applyBorder="1" applyAlignment="1" applyProtection="1">
      <alignment/>
      <protection locked="0"/>
    </xf>
    <xf numFmtId="0" fontId="0" fillId="36" borderId="18" xfId="0" applyFill="1" applyBorder="1" applyAlignment="1" applyProtection="1">
      <alignment/>
      <protection locked="0"/>
    </xf>
    <xf numFmtId="0" fontId="0" fillId="36" borderId="55" xfId="0" applyFill="1" applyBorder="1" applyAlignment="1" applyProtection="1">
      <alignment/>
      <protection locked="0"/>
    </xf>
    <xf numFmtId="0" fontId="0" fillId="36" borderId="48" xfId="0" applyFill="1" applyBorder="1" applyAlignment="1" applyProtection="1">
      <alignment/>
      <protection locked="0"/>
    </xf>
    <xf numFmtId="0" fontId="2" fillId="0" borderId="49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9" fontId="2" fillId="0" borderId="22" xfId="0" applyNumberFormat="1" applyFont="1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vertical="center"/>
      <protection/>
    </xf>
    <xf numFmtId="0" fontId="3" fillId="39" borderId="20" xfId="0" applyNumberFormat="1" applyFont="1" applyFill="1" applyBorder="1" applyAlignment="1" applyProtection="1">
      <alignment horizontal="left" vertical="center" wrapText="1"/>
      <protection/>
    </xf>
    <xf numFmtId="0" fontId="0" fillId="0" borderId="28" xfId="0" applyBorder="1" applyAlignment="1">
      <alignment vertical="center" wrapText="1"/>
    </xf>
    <xf numFmtId="49" fontId="3" fillId="36" borderId="20" xfId="0" applyNumberFormat="1" applyFont="1" applyFill="1" applyBorder="1" applyAlignment="1" applyProtection="1">
      <alignment horizontal="left" vertical="center"/>
      <protection/>
    </xf>
    <xf numFmtId="0" fontId="0" fillId="36" borderId="90" xfId="0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90" xfId="0" applyBorder="1" applyAlignment="1">
      <alignment vertical="center"/>
    </xf>
    <xf numFmtId="0" fontId="0" fillId="0" borderId="90" xfId="0" applyBorder="1" applyAlignment="1">
      <alignment horizontal="left" vertical="center"/>
    </xf>
    <xf numFmtId="49" fontId="2" fillId="0" borderId="19" xfId="0" applyNumberFormat="1" applyFont="1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49" fontId="2" fillId="42" borderId="20" xfId="0" applyNumberFormat="1" applyFont="1" applyFill="1" applyBorder="1" applyAlignment="1" applyProtection="1">
      <alignment horizontal="left" vertical="center"/>
      <protection locked="0"/>
    </xf>
    <xf numFmtId="0" fontId="0" fillId="42" borderId="11" xfId="0" applyFill="1" applyBorder="1" applyAlignment="1" applyProtection="1">
      <alignment horizontal="left" vertical="center"/>
      <protection locked="0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</xdr:row>
      <xdr:rowOff>9525</xdr:rowOff>
    </xdr:from>
    <xdr:ext cx="552450" cy="180975"/>
    <xdr:sp>
      <xdr:nvSpPr>
        <xdr:cNvPr id="1" name="Rectangle 3"/>
        <xdr:cNvSpPr>
          <a:spLocks/>
        </xdr:cNvSpPr>
      </xdr:nvSpPr>
      <xdr:spPr>
        <a:xfrm>
          <a:off x="0" y="800100"/>
          <a:ext cx="552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45720" rIns="91440" bIns="4572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TITLE: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rants.nih.gov/grants/how-to-apply-application-guide/format-and-write/develop-your-budget.ht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4"/>
  </sheetPr>
  <dimension ref="A1:R87"/>
  <sheetViews>
    <sheetView tabSelected="1" zoomScale="110" zoomScaleNormal="110" workbookViewId="0" topLeftCell="A55">
      <selection activeCell="A85" sqref="A85"/>
    </sheetView>
  </sheetViews>
  <sheetFormatPr defaultColWidth="9.140625" defaultRowHeight="12.75"/>
  <cols>
    <col min="1" max="1" width="17.7109375" style="0" customWidth="1"/>
    <col min="2" max="2" width="9.421875" style="0" customWidth="1"/>
    <col min="3" max="3" width="8.28125" style="1" customWidth="1"/>
    <col min="4" max="4" width="13.421875" style="0" customWidth="1"/>
    <col min="5" max="6" width="12.7109375" style="0" customWidth="1"/>
    <col min="7" max="7" width="13.28125" style="0" customWidth="1"/>
    <col min="8" max="9" width="12.7109375" style="0" customWidth="1"/>
    <col min="10" max="10" width="2.7109375" style="0" customWidth="1"/>
    <col min="13" max="13" width="14.57421875" style="0" customWidth="1"/>
  </cols>
  <sheetData>
    <row r="1" spans="1:9" ht="12.75">
      <c r="A1" s="22" t="s">
        <v>72</v>
      </c>
      <c r="B1" s="48" t="s">
        <v>73</v>
      </c>
      <c r="C1" s="49"/>
      <c r="D1" s="229" t="s">
        <v>181</v>
      </c>
      <c r="E1" s="230"/>
      <c r="F1" s="248" t="s">
        <v>152</v>
      </c>
      <c r="G1" s="249"/>
      <c r="H1" s="249"/>
      <c r="I1" s="250"/>
    </row>
    <row r="2" spans="1:9" ht="18.75" customHeight="1">
      <c r="A2" s="134"/>
      <c r="B2" s="262"/>
      <c r="C2" s="263"/>
      <c r="D2" s="115"/>
      <c r="E2" s="114"/>
      <c r="F2" s="251" t="s">
        <v>180</v>
      </c>
      <c r="G2" s="252"/>
      <c r="H2" s="252"/>
      <c r="I2" s="253"/>
    </row>
    <row r="3" spans="1:13" ht="12.75">
      <c r="A3" s="269" t="s">
        <v>74</v>
      </c>
      <c r="B3" s="260"/>
      <c r="C3" s="260"/>
      <c r="D3" s="59" t="s">
        <v>124</v>
      </c>
      <c r="E3" s="73"/>
      <c r="F3" s="254"/>
      <c r="G3" s="255"/>
      <c r="H3" s="255"/>
      <c r="I3" s="256"/>
      <c r="K3" s="78"/>
      <c r="L3" s="135"/>
      <c r="M3" s="78"/>
    </row>
    <row r="4" spans="1:13" ht="18" customHeight="1">
      <c r="A4" s="242"/>
      <c r="B4" s="243"/>
      <c r="C4" s="243"/>
      <c r="D4" s="244"/>
      <c r="E4" s="245"/>
      <c r="F4" s="237" t="s">
        <v>206</v>
      </c>
      <c r="G4" s="238"/>
      <c r="H4" s="52" t="s">
        <v>79</v>
      </c>
      <c r="I4" s="52" t="s">
        <v>80</v>
      </c>
      <c r="K4" s="78"/>
      <c r="L4" s="78"/>
      <c r="M4" s="78"/>
    </row>
    <row r="5" spans="1:13" ht="18" customHeight="1" thickBot="1">
      <c r="A5" s="231"/>
      <c r="B5" s="232"/>
      <c r="C5" s="232"/>
      <c r="D5" s="232"/>
      <c r="E5" s="233"/>
      <c r="F5" s="235" t="s">
        <v>81</v>
      </c>
      <c r="G5" s="236"/>
      <c r="H5" s="111">
        <v>0.525</v>
      </c>
      <c r="I5" s="53">
        <v>0.26</v>
      </c>
      <c r="K5" s="78"/>
      <c r="L5" s="78"/>
      <c r="M5" s="78"/>
    </row>
    <row r="6" spans="1:13" ht="12.75">
      <c r="A6" s="281" t="s">
        <v>78</v>
      </c>
      <c r="B6" s="282"/>
      <c r="C6" s="12" t="s">
        <v>77</v>
      </c>
      <c r="D6" s="50" t="s">
        <v>75</v>
      </c>
      <c r="E6" s="74" t="s">
        <v>45</v>
      </c>
      <c r="F6" s="239" t="s">
        <v>120</v>
      </c>
      <c r="G6" s="240"/>
      <c r="H6" s="53">
        <v>0.53</v>
      </c>
      <c r="I6" s="54">
        <v>0.26</v>
      </c>
      <c r="K6" s="78" t="s">
        <v>145</v>
      </c>
      <c r="L6" s="78"/>
      <c r="M6" s="78"/>
    </row>
    <row r="7" spans="1:13" ht="12.75">
      <c r="A7" s="246" t="s">
        <v>103</v>
      </c>
      <c r="B7" s="247"/>
      <c r="C7" s="13" t="s">
        <v>76</v>
      </c>
      <c r="D7" s="14" t="s">
        <v>46</v>
      </c>
      <c r="E7" s="75" t="s">
        <v>46</v>
      </c>
      <c r="F7" s="241" t="s">
        <v>82</v>
      </c>
      <c r="G7" s="240"/>
      <c r="H7" s="139">
        <v>0.45</v>
      </c>
      <c r="I7" s="54">
        <v>0.26</v>
      </c>
      <c r="K7" s="88" t="s">
        <v>178</v>
      </c>
      <c r="L7" s="78"/>
      <c r="M7" s="78"/>
    </row>
    <row r="8" spans="1:13" ht="12.75">
      <c r="A8" s="234" t="s">
        <v>84</v>
      </c>
      <c r="B8" s="234"/>
      <c r="C8" s="26" t="s">
        <v>97</v>
      </c>
      <c r="D8" s="9"/>
      <c r="E8" s="76"/>
      <c r="F8" s="241" t="s">
        <v>182</v>
      </c>
      <c r="G8" s="240"/>
      <c r="H8" s="54">
        <v>0.54</v>
      </c>
      <c r="I8" s="54">
        <v>0.29</v>
      </c>
      <c r="K8" s="78" t="s">
        <v>140</v>
      </c>
      <c r="L8" s="78"/>
      <c r="M8" s="78"/>
    </row>
    <row r="9" spans="1:13" ht="12.75">
      <c r="A9" s="234" t="s">
        <v>85</v>
      </c>
      <c r="B9" s="234"/>
      <c r="C9" s="26" t="s">
        <v>98</v>
      </c>
      <c r="D9" s="9"/>
      <c r="E9" s="76"/>
      <c r="F9" s="241" t="s">
        <v>83</v>
      </c>
      <c r="G9" s="240"/>
      <c r="H9" s="54">
        <v>0.28</v>
      </c>
      <c r="I9" s="54">
        <v>0.28</v>
      </c>
      <c r="K9" s="78" t="s">
        <v>146</v>
      </c>
      <c r="L9" s="78"/>
      <c r="M9" s="78"/>
    </row>
    <row r="10" spans="1:13" ht="13.5" thickBot="1">
      <c r="A10" s="264" t="s">
        <v>86</v>
      </c>
      <c r="B10" s="234"/>
      <c r="C10" s="140" t="s">
        <v>190</v>
      </c>
      <c r="D10" s="9"/>
      <c r="E10" s="76"/>
      <c r="F10" s="257" t="s">
        <v>193</v>
      </c>
      <c r="G10" s="258"/>
      <c r="H10" s="148" t="s">
        <v>201</v>
      </c>
      <c r="I10" s="143">
        <v>0.0975</v>
      </c>
      <c r="K10" s="78" t="s">
        <v>147</v>
      </c>
      <c r="L10" s="78"/>
      <c r="M10" s="78"/>
    </row>
    <row r="11" spans="1:13" ht="13.5" thickBot="1">
      <c r="A11" s="270" t="s">
        <v>87</v>
      </c>
      <c r="B11" s="271"/>
      <c r="C11" s="141" t="s">
        <v>191</v>
      </c>
      <c r="D11" s="112"/>
      <c r="E11" s="113"/>
      <c r="F11" s="259" t="s">
        <v>138</v>
      </c>
      <c r="G11" s="260"/>
      <c r="H11" s="261"/>
      <c r="I11" s="86" t="s">
        <v>137</v>
      </c>
      <c r="K11" s="78" t="s">
        <v>148</v>
      </c>
      <c r="L11" s="78"/>
      <c r="M11" s="78"/>
    </row>
    <row r="12" spans="1:13" ht="14.25" thickBot="1" thickTop="1">
      <c r="A12" s="265" t="s">
        <v>88</v>
      </c>
      <c r="B12" s="266"/>
      <c r="C12" s="142" t="s">
        <v>192</v>
      </c>
      <c r="D12" s="116"/>
      <c r="E12" s="117"/>
      <c r="F12" s="226" t="s">
        <v>126</v>
      </c>
      <c r="G12" s="227"/>
      <c r="H12" s="227"/>
      <c r="I12" s="144"/>
      <c r="K12" s="78" t="s">
        <v>141</v>
      </c>
      <c r="L12" s="78"/>
      <c r="M12" s="78"/>
    </row>
    <row r="13" spans="1:13" ht="12.75" customHeight="1">
      <c r="A13" s="274" t="s">
        <v>203</v>
      </c>
      <c r="B13" s="275"/>
      <c r="C13" s="275"/>
      <c r="D13" s="275"/>
      <c r="E13" s="276"/>
      <c r="F13" s="226" t="s">
        <v>93</v>
      </c>
      <c r="G13" s="227"/>
      <c r="H13" s="227"/>
      <c r="I13" s="217" t="s">
        <v>136</v>
      </c>
      <c r="K13" s="78"/>
      <c r="L13" s="78"/>
      <c r="M13" s="78"/>
    </row>
    <row r="14" spans="1:13" ht="10.5" customHeight="1">
      <c r="A14" s="274"/>
      <c r="B14" s="275"/>
      <c r="C14" s="275"/>
      <c r="D14" s="275"/>
      <c r="E14" s="276"/>
      <c r="F14" s="226" t="s">
        <v>91</v>
      </c>
      <c r="G14" s="227"/>
      <c r="H14" s="228"/>
      <c r="I14" s="218"/>
      <c r="K14" s="78" t="s">
        <v>150</v>
      </c>
      <c r="L14" s="78"/>
      <c r="M14" s="78"/>
    </row>
    <row r="15" spans="1:13" ht="15" customHeight="1">
      <c r="A15" s="285" t="s">
        <v>202</v>
      </c>
      <c r="B15" s="286"/>
      <c r="C15" s="286"/>
      <c r="D15" s="286"/>
      <c r="E15" s="286"/>
      <c r="F15" s="226" t="s">
        <v>92</v>
      </c>
      <c r="G15" s="227"/>
      <c r="H15" s="228"/>
      <c r="I15" s="218"/>
      <c r="K15" s="78" t="s">
        <v>149</v>
      </c>
      <c r="L15" s="78"/>
      <c r="M15" s="78"/>
    </row>
    <row r="16" spans="1:9" ht="10.5" customHeight="1" thickBot="1">
      <c r="A16" s="286"/>
      <c r="B16" s="286"/>
      <c r="C16" s="286"/>
      <c r="D16" s="286"/>
      <c r="E16" s="286"/>
      <c r="F16" s="214" t="s">
        <v>194</v>
      </c>
      <c r="G16" s="215"/>
      <c r="H16" s="216"/>
      <c r="I16" s="219"/>
    </row>
    <row r="17" spans="1:9" ht="12.75">
      <c r="A17" s="283" t="s">
        <v>43</v>
      </c>
      <c r="B17" s="77"/>
      <c r="C17" s="205" t="s">
        <v>44</v>
      </c>
      <c r="D17" s="205" t="s">
        <v>125</v>
      </c>
      <c r="E17" s="205" t="s">
        <v>68</v>
      </c>
      <c r="F17" s="205" t="s">
        <v>69</v>
      </c>
      <c r="G17" s="205" t="s">
        <v>71</v>
      </c>
      <c r="H17" s="205" t="s">
        <v>70</v>
      </c>
      <c r="I17" s="16" t="s">
        <v>45</v>
      </c>
    </row>
    <row r="18" spans="1:9" ht="12.75">
      <c r="A18" s="284"/>
      <c r="B18" s="17"/>
      <c r="C18" s="206"/>
      <c r="D18" s="206"/>
      <c r="E18" s="206"/>
      <c r="F18" s="206"/>
      <c r="G18" s="206"/>
      <c r="H18" s="206"/>
      <c r="I18" s="18" t="s">
        <v>46</v>
      </c>
    </row>
    <row r="19" spans="1:18" ht="10.5" customHeight="1" thickBot="1">
      <c r="A19" s="196" t="s">
        <v>89</v>
      </c>
      <c r="B19" s="8"/>
      <c r="C19" s="10" t="s">
        <v>47</v>
      </c>
      <c r="D19" s="156"/>
      <c r="E19" s="156"/>
      <c r="F19" s="156"/>
      <c r="G19" s="156"/>
      <c r="H19" s="156"/>
      <c r="I19" s="157">
        <f>SUM(D19:H19)</f>
        <v>0</v>
      </c>
      <c r="K19" s="87" t="s">
        <v>139</v>
      </c>
      <c r="L19" s="60"/>
      <c r="M19" s="60"/>
      <c r="N19" s="60"/>
      <c r="O19" s="58"/>
      <c r="P19" s="58"/>
      <c r="Q19" s="58"/>
      <c r="R19" s="58"/>
    </row>
    <row r="20" spans="1:18" ht="10.5" customHeight="1" thickBot="1">
      <c r="A20" s="20" t="s">
        <v>0</v>
      </c>
      <c r="B20" s="7"/>
      <c r="C20" s="51" t="s">
        <v>1</v>
      </c>
      <c r="D20" s="158"/>
      <c r="E20" s="158"/>
      <c r="F20" s="158"/>
      <c r="G20" s="158"/>
      <c r="H20" s="158"/>
      <c r="I20" s="159">
        <f aca="true" t="shared" si="0" ref="I20:I76">SUM(D20:H20)</f>
        <v>0</v>
      </c>
      <c r="K20" s="220" t="s">
        <v>133</v>
      </c>
      <c r="L20" s="220"/>
      <c r="M20" s="221"/>
      <c r="N20" s="103" t="s">
        <v>105</v>
      </c>
      <c r="O20" s="103" t="s">
        <v>106</v>
      </c>
      <c r="P20" s="103" t="s">
        <v>107</v>
      </c>
      <c r="Q20" s="103" t="s">
        <v>108</v>
      </c>
      <c r="R20" s="103" t="s">
        <v>109</v>
      </c>
    </row>
    <row r="21" spans="1:18" ht="10.5" customHeight="1">
      <c r="A21" s="20" t="s">
        <v>2</v>
      </c>
      <c r="B21" s="7"/>
      <c r="C21" s="6" t="s">
        <v>48</v>
      </c>
      <c r="D21" s="158"/>
      <c r="E21" s="158"/>
      <c r="F21" s="158"/>
      <c r="G21" s="158"/>
      <c r="H21" s="158"/>
      <c r="I21" s="159">
        <f t="shared" si="0"/>
        <v>0</v>
      </c>
      <c r="K21" s="79"/>
      <c r="L21" s="80"/>
      <c r="M21" s="81"/>
      <c r="N21" s="69"/>
      <c r="O21" s="69"/>
      <c r="P21" s="69"/>
      <c r="Q21" s="69"/>
      <c r="R21" s="69"/>
    </row>
    <row r="22" spans="1:18" ht="10.5" customHeight="1">
      <c r="A22" s="39" t="s">
        <v>3</v>
      </c>
      <c r="B22" s="40"/>
      <c r="C22" s="51" t="s">
        <v>49</v>
      </c>
      <c r="D22" s="160"/>
      <c r="E22" s="160"/>
      <c r="F22" s="160"/>
      <c r="G22" s="160"/>
      <c r="H22" s="160"/>
      <c r="I22" s="161">
        <f t="shared" si="0"/>
        <v>0</v>
      </c>
      <c r="K22" s="145" t="s">
        <v>117</v>
      </c>
      <c r="L22" s="68" t="s">
        <v>156</v>
      </c>
      <c r="M22" s="68"/>
      <c r="N22" s="69">
        <f>D24</f>
        <v>0</v>
      </c>
      <c r="O22" s="69">
        <f>E24</f>
        <v>0</v>
      </c>
      <c r="P22" s="69">
        <f>F24</f>
        <v>0</v>
      </c>
      <c r="Q22" s="69">
        <f>G24</f>
        <v>0</v>
      </c>
      <c r="R22" s="69">
        <f>H24</f>
        <v>0</v>
      </c>
    </row>
    <row r="23" spans="1:18" ht="10.5" customHeight="1">
      <c r="A23" s="147" t="s">
        <v>199</v>
      </c>
      <c r="B23" s="7"/>
      <c r="C23" s="51" t="s">
        <v>4</v>
      </c>
      <c r="D23" s="158"/>
      <c r="E23" s="158"/>
      <c r="F23" s="158"/>
      <c r="G23" s="158"/>
      <c r="H23" s="158"/>
      <c r="I23" s="159">
        <f t="shared" si="0"/>
        <v>0</v>
      </c>
      <c r="K23" s="145">
        <v>9000</v>
      </c>
      <c r="L23" s="68" t="s">
        <v>110</v>
      </c>
      <c r="M23" s="68"/>
      <c r="N23" s="69">
        <f aca="true" t="shared" si="1" ref="N23:R24">D44</f>
        <v>0</v>
      </c>
      <c r="O23" s="69">
        <f t="shared" si="1"/>
        <v>0</v>
      </c>
      <c r="P23" s="69">
        <f t="shared" si="1"/>
        <v>0</v>
      </c>
      <c r="Q23" s="69">
        <f t="shared" si="1"/>
        <v>0</v>
      </c>
      <c r="R23" s="69">
        <f t="shared" si="1"/>
        <v>0</v>
      </c>
    </row>
    <row r="24" spans="1:18" ht="10.5" customHeight="1">
      <c r="A24" s="207" t="s">
        <v>156</v>
      </c>
      <c r="B24" s="268"/>
      <c r="C24" s="36" t="s">
        <v>104</v>
      </c>
      <c r="D24" s="158"/>
      <c r="E24" s="158"/>
      <c r="F24" s="158"/>
      <c r="G24" s="158"/>
      <c r="H24" s="158"/>
      <c r="I24" s="159">
        <f>SUM(D24:H24)</f>
        <v>0</v>
      </c>
      <c r="K24" s="145">
        <v>9020</v>
      </c>
      <c r="L24" s="68" t="s">
        <v>111</v>
      </c>
      <c r="M24" s="68"/>
      <c r="N24" s="69">
        <f t="shared" si="1"/>
        <v>0</v>
      </c>
      <c r="O24" s="69">
        <f t="shared" si="1"/>
        <v>0</v>
      </c>
      <c r="P24" s="69">
        <f t="shared" si="1"/>
        <v>0</v>
      </c>
      <c r="Q24" s="69">
        <f t="shared" si="1"/>
        <v>0</v>
      </c>
      <c r="R24" s="69">
        <f t="shared" si="1"/>
        <v>0</v>
      </c>
    </row>
    <row r="25" spans="1:18" ht="10.5" customHeight="1">
      <c r="A25" s="20" t="s">
        <v>6</v>
      </c>
      <c r="B25" s="7"/>
      <c r="C25" s="6" t="s">
        <v>50</v>
      </c>
      <c r="D25" s="158"/>
      <c r="E25" s="158"/>
      <c r="F25" s="158"/>
      <c r="G25" s="158"/>
      <c r="H25" s="158"/>
      <c r="I25" s="159">
        <f t="shared" si="0"/>
        <v>0</v>
      </c>
      <c r="K25" s="145">
        <v>9040</v>
      </c>
      <c r="L25" s="68" t="s">
        <v>112</v>
      </c>
      <c r="M25" s="68"/>
      <c r="N25" s="69">
        <f>D48</f>
        <v>0</v>
      </c>
      <c r="O25" s="69">
        <f>E48</f>
        <v>0</v>
      </c>
      <c r="P25" s="69">
        <f>F48</f>
        <v>0</v>
      </c>
      <c r="Q25" s="69">
        <f>G48</f>
        <v>0</v>
      </c>
      <c r="R25" s="69">
        <f>H48</f>
        <v>0</v>
      </c>
    </row>
    <row r="26" spans="1:18" ht="10.5" customHeight="1">
      <c r="A26" s="27" t="s">
        <v>7</v>
      </c>
      <c r="B26" s="28"/>
      <c r="C26" s="29" t="s">
        <v>8</v>
      </c>
      <c r="D26" s="162"/>
      <c r="E26" s="162"/>
      <c r="F26" s="162"/>
      <c r="G26" s="162"/>
      <c r="H26" s="162"/>
      <c r="I26" s="163">
        <f t="shared" si="0"/>
        <v>0</v>
      </c>
      <c r="K26" s="79">
        <v>5000</v>
      </c>
      <c r="L26" s="68" t="s">
        <v>113</v>
      </c>
      <c r="M26" s="68"/>
      <c r="N26" s="69">
        <f aca="true" t="shared" si="2" ref="N26:R27">D56</f>
        <v>0</v>
      </c>
      <c r="O26" s="69">
        <f t="shared" si="2"/>
        <v>0</v>
      </c>
      <c r="P26" s="69">
        <f t="shared" si="2"/>
        <v>0</v>
      </c>
      <c r="Q26" s="69">
        <f t="shared" si="2"/>
        <v>0</v>
      </c>
      <c r="R26" s="69">
        <f t="shared" si="2"/>
        <v>0</v>
      </c>
    </row>
    <row r="27" spans="1:18" ht="10.5" customHeight="1" thickBot="1">
      <c r="A27" s="272" t="s">
        <v>94</v>
      </c>
      <c r="B27" s="273"/>
      <c r="C27" s="30" t="s">
        <v>9</v>
      </c>
      <c r="D27" s="164"/>
      <c r="E27" s="164"/>
      <c r="F27" s="164"/>
      <c r="G27" s="164"/>
      <c r="H27" s="164"/>
      <c r="I27" s="165">
        <f t="shared" si="0"/>
        <v>0</v>
      </c>
      <c r="K27" s="79">
        <v>5020</v>
      </c>
      <c r="L27" s="68" t="s">
        <v>114</v>
      </c>
      <c r="M27" s="68"/>
      <c r="N27" s="69">
        <f t="shared" si="2"/>
        <v>0</v>
      </c>
      <c r="O27" s="69">
        <f t="shared" si="2"/>
        <v>0</v>
      </c>
      <c r="P27" s="69">
        <f t="shared" si="2"/>
        <v>0</v>
      </c>
      <c r="Q27" s="69">
        <f t="shared" si="2"/>
        <v>0</v>
      </c>
      <c r="R27" s="69">
        <f t="shared" si="2"/>
        <v>0</v>
      </c>
    </row>
    <row r="28" spans="1:18" ht="10.5" customHeight="1" thickTop="1">
      <c r="A28" s="19" t="s">
        <v>10</v>
      </c>
      <c r="B28" s="8"/>
      <c r="C28" s="10" t="s">
        <v>51</v>
      </c>
      <c r="D28" s="156"/>
      <c r="E28" s="156"/>
      <c r="F28" s="156"/>
      <c r="G28" s="156"/>
      <c r="H28" s="156"/>
      <c r="I28" s="166">
        <f>SUM(D28:H28)</f>
        <v>0</v>
      </c>
      <c r="K28" s="79">
        <v>4000</v>
      </c>
      <c r="L28" s="68" t="s">
        <v>28</v>
      </c>
      <c r="M28" s="68"/>
      <c r="N28" s="69">
        <f>D63</f>
        <v>0</v>
      </c>
      <c r="O28" s="69">
        <f>E63</f>
        <v>0</v>
      </c>
      <c r="P28" s="69">
        <f>F63</f>
        <v>0</v>
      </c>
      <c r="Q28" s="69">
        <f>G63</f>
        <v>0</v>
      </c>
      <c r="R28" s="69">
        <f>H63</f>
        <v>0</v>
      </c>
    </row>
    <row r="29" spans="1:18" ht="10.5" customHeight="1">
      <c r="A29" s="19" t="s">
        <v>158</v>
      </c>
      <c r="B29" s="8"/>
      <c r="C29" s="10" t="s">
        <v>157</v>
      </c>
      <c r="D29" s="156"/>
      <c r="E29" s="156"/>
      <c r="F29" s="156"/>
      <c r="G29" s="156"/>
      <c r="H29" s="156"/>
      <c r="I29" s="166">
        <f>SUM(D29:H29)</f>
        <v>0</v>
      </c>
      <c r="K29" s="79">
        <v>9060</v>
      </c>
      <c r="L29" s="203" t="s">
        <v>163</v>
      </c>
      <c r="M29" s="204"/>
      <c r="N29" s="69">
        <f>D46</f>
        <v>0</v>
      </c>
      <c r="O29" s="69">
        <f>E46</f>
        <v>0</v>
      </c>
      <c r="P29" s="69">
        <f>F46</f>
        <v>0</v>
      </c>
      <c r="Q29" s="69">
        <f>G46</f>
        <v>0</v>
      </c>
      <c r="R29" s="69">
        <f>H46</f>
        <v>0</v>
      </c>
    </row>
    <row r="30" spans="1:18" ht="10.5" customHeight="1">
      <c r="A30" s="207" t="s">
        <v>11</v>
      </c>
      <c r="B30" s="208"/>
      <c r="C30" s="6" t="s">
        <v>154</v>
      </c>
      <c r="D30" s="158"/>
      <c r="E30" s="158"/>
      <c r="F30" s="158"/>
      <c r="G30" s="158"/>
      <c r="H30" s="158"/>
      <c r="I30" s="159">
        <f t="shared" si="0"/>
        <v>0</v>
      </c>
      <c r="K30" s="79">
        <v>4080</v>
      </c>
      <c r="L30" s="68" t="s">
        <v>29</v>
      </c>
      <c r="M30" s="68"/>
      <c r="N30" s="69">
        <f aca="true" t="shared" si="3" ref="N30:R31">D65</f>
        <v>0</v>
      </c>
      <c r="O30" s="69">
        <f t="shared" si="3"/>
        <v>0</v>
      </c>
      <c r="P30" s="69">
        <f t="shared" si="3"/>
        <v>0</v>
      </c>
      <c r="Q30" s="69">
        <f t="shared" si="3"/>
        <v>0</v>
      </c>
      <c r="R30" s="69">
        <f t="shared" si="3"/>
        <v>0</v>
      </c>
    </row>
    <row r="31" spans="1:18" ht="10.5" customHeight="1">
      <c r="A31" s="20" t="s">
        <v>12</v>
      </c>
      <c r="B31" s="7"/>
      <c r="C31" s="6" t="s">
        <v>52</v>
      </c>
      <c r="D31" s="158"/>
      <c r="E31" s="158"/>
      <c r="F31" s="158"/>
      <c r="G31" s="158"/>
      <c r="H31" s="158"/>
      <c r="I31" s="159">
        <f aca="true" t="shared" si="4" ref="I31:I36">SUM(D31:H31)</f>
        <v>0</v>
      </c>
      <c r="K31" s="79" t="s">
        <v>118</v>
      </c>
      <c r="L31" s="68" t="s">
        <v>115</v>
      </c>
      <c r="M31" s="68"/>
      <c r="N31" s="69">
        <f t="shared" si="3"/>
        <v>0</v>
      </c>
      <c r="O31" s="69">
        <f t="shared" si="3"/>
        <v>0</v>
      </c>
      <c r="P31" s="69">
        <f t="shared" si="3"/>
        <v>0</v>
      </c>
      <c r="Q31" s="69">
        <f t="shared" si="3"/>
        <v>0</v>
      </c>
      <c r="R31" s="69">
        <f t="shared" si="3"/>
        <v>0</v>
      </c>
    </row>
    <row r="32" spans="1:18" ht="10.5" customHeight="1">
      <c r="A32" s="207" t="s">
        <v>159</v>
      </c>
      <c r="B32" s="208"/>
      <c r="C32" s="6" t="s">
        <v>160</v>
      </c>
      <c r="D32" s="158"/>
      <c r="E32" s="158"/>
      <c r="F32" s="158"/>
      <c r="G32" s="158"/>
      <c r="H32" s="167"/>
      <c r="I32" s="159">
        <f t="shared" si="4"/>
        <v>0</v>
      </c>
      <c r="K32" s="79">
        <v>9300</v>
      </c>
      <c r="L32" s="203" t="s">
        <v>164</v>
      </c>
      <c r="M32" s="204"/>
      <c r="N32" s="69">
        <f>D47</f>
        <v>0</v>
      </c>
      <c r="O32" s="69">
        <f>E47</f>
        <v>0</v>
      </c>
      <c r="P32" s="69">
        <f>F47</f>
        <v>0</v>
      </c>
      <c r="Q32" s="69">
        <f>G47</f>
        <v>0</v>
      </c>
      <c r="R32" s="69">
        <f>H47</f>
        <v>0</v>
      </c>
    </row>
    <row r="33" spans="1:18" ht="10.5" customHeight="1">
      <c r="A33" s="207" t="s">
        <v>36</v>
      </c>
      <c r="B33" s="267"/>
      <c r="C33" s="6" t="s">
        <v>37</v>
      </c>
      <c r="D33" s="158"/>
      <c r="E33" s="158"/>
      <c r="F33" s="158"/>
      <c r="G33" s="158"/>
      <c r="H33" s="167"/>
      <c r="I33" s="159">
        <f t="shared" si="4"/>
        <v>0</v>
      </c>
      <c r="K33" s="79" t="s">
        <v>119</v>
      </c>
      <c r="L33" s="68" t="s">
        <v>34</v>
      </c>
      <c r="M33" s="68"/>
      <c r="N33" s="69">
        <f>N66</f>
        <v>0</v>
      </c>
      <c r="O33" s="69">
        <f>O66</f>
        <v>0</v>
      </c>
      <c r="P33" s="69">
        <f>P66</f>
        <v>0</v>
      </c>
      <c r="Q33" s="69">
        <f>Q66</f>
        <v>0</v>
      </c>
      <c r="R33" s="69">
        <f>R66</f>
        <v>0</v>
      </c>
    </row>
    <row r="34" spans="1:18" ht="10.5" customHeight="1">
      <c r="A34" s="207" t="s">
        <v>179</v>
      </c>
      <c r="B34" s="208"/>
      <c r="C34" s="6" t="s">
        <v>169</v>
      </c>
      <c r="D34" s="158"/>
      <c r="E34" s="158"/>
      <c r="F34" s="158"/>
      <c r="G34" s="158"/>
      <c r="H34" s="167"/>
      <c r="I34" s="159">
        <f t="shared" si="4"/>
        <v>0</v>
      </c>
      <c r="K34" s="79">
        <v>9220</v>
      </c>
      <c r="L34" s="203" t="s">
        <v>171</v>
      </c>
      <c r="M34" s="225"/>
      <c r="N34" s="69">
        <f>D52</f>
        <v>0</v>
      </c>
      <c r="O34" s="69">
        <f>E52</f>
        <v>0</v>
      </c>
      <c r="P34" s="69">
        <f>F52</f>
        <v>0</v>
      </c>
      <c r="Q34" s="69">
        <f>G52</f>
        <v>0</v>
      </c>
      <c r="R34" s="69">
        <f>H52</f>
        <v>0</v>
      </c>
    </row>
    <row r="35" spans="1:18" ht="10.5" customHeight="1">
      <c r="A35" s="207" t="s">
        <v>167</v>
      </c>
      <c r="B35" s="208"/>
      <c r="C35" s="6" t="s">
        <v>170</v>
      </c>
      <c r="D35" s="158"/>
      <c r="E35" s="158"/>
      <c r="F35" s="158"/>
      <c r="G35" s="158"/>
      <c r="H35" s="167"/>
      <c r="I35" s="159">
        <f t="shared" si="4"/>
        <v>0</v>
      </c>
      <c r="K35" s="79">
        <v>4660</v>
      </c>
      <c r="L35" s="133" t="s">
        <v>5</v>
      </c>
      <c r="M35" s="105"/>
      <c r="N35" s="69">
        <f>D64</f>
        <v>0</v>
      </c>
      <c r="O35" s="69">
        <f>E64</f>
        <v>0</v>
      </c>
      <c r="P35" s="69">
        <f>F64</f>
        <v>0</v>
      </c>
      <c r="Q35" s="69">
        <f>G64</f>
        <v>0</v>
      </c>
      <c r="R35" s="69">
        <f>H64</f>
        <v>0</v>
      </c>
    </row>
    <row r="36" spans="1:18" ht="10.5" customHeight="1">
      <c r="A36" s="207" t="s">
        <v>165</v>
      </c>
      <c r="B36" s="208"/>
      <c r="C36" s="6" t="s">
        <v>166</v>
      </c>
      <c r="D36" s="158"/>
      <c r="E36" s="158"/>
      <c r="F36" s="158"/>
      <c r="G36" s="158"/>
      <c r="H36" s="167"/>
      <c r="I36" s="159">
        <f t="shared" si="4"/>
        <v>0</v>
      </c>
      <c r="K36" s="79"/>
      <c r="L36" s="213"/>
      <c r="M36" s="204"/>
      <c r="N36" s="69"/>
      <c r="O36" s="69"/>
      <c r="P36" s="69"/>
      <c r="Q36" s="69"/>
      <c r="R36" s="69"/>
    </row>
    <row r="37" spans="1:18" ht="10.5" customHeight="1">
      <c r="A37" s="20" t="s">
        <v>13</v>
      </c>
      <c r="B37" s="7"/>
      <c r="C37" s="6" t="s">
        <v>53</v>
      </c>
      <c r="D37" s="158"/>
      <c r="E37" s="158"/>
      <c r="F37" s="158"/>
      <c r="G37" s="158"/>
      <c r="H37" s="158"/>
      <c r="I37" s="159">
        <f t="shared" si="0"/>
        <v>0</v>
      </c>
      <c r="K37" s="79">
        <v>7060</v>
      </c>
      <c r="L37" s="68" t="s">
        <v>116</v>
      </c>
      <c r="M37" s="68"/>
      <c r="N37" s="69">
        <f>D71</f>
        <v>0</v>
      </c>
      <c r="O37" s="69">
        <f>E71</f>
        <v>0</v>
      </c>
      <c r="P37" s="69">
        <f>F71</f>
        <v>0</v>
      </c>
      <c r="Q37" s="69">
        <f>G71</f>
        <v>0</v>
      </c>
      <c r="R37" s="69">
        <f>H71</f>
        <v>0</v>
      </c>
    </row>
    <row r="38" spans="1:18" ht="10.5" customHeight="1">
      <c r="A38" s="20" t="s">
        <v>14</v>
      </c>
      <c r="B38" s="7"/>
      <c r="C38" s="6" t="s">
        <v>15</v>
      </c>
      <c r="D38" s="158"/>
      <c r="E38" s="158"/>
      <c r="F38" s="158"/>
      <c r="G38" s="158"/>
      <c r="H38" s="158"/>
      <c r="I38" s="159">
        <f t="shared" si="0"/>
        <v>0</v>
      </c>
      <c r="K38" s="222"/>
      <c r="L38" s="223"/>
      <c r="M38" s="224"/>
      <c r="N38" s="82"/>
      <c r="O38" s="82"/>
      <c r="P38" s="82"/>
      <c r="Q38" s="82"/>
      <c r="R38" s="82"/>
    </row>
    <row r="39" spans="1:18" ht="10.5" customHeight="1" thickBot="1">
      <c r="A39" s="98" t="s">
        <v>142</v>
      </c>
      <c r="B39" s="7"/>
      <c r="C39" s="6" t="s">
        <v>143</v>
      </c>
      <c r="D39" s="158"/>
      <c r="E39" s="158"/>
      <c r="F39" s="158"/>
      <c r="G39" s="158"/>
      <c r="H39" s="156"/>
      <c r="I39" s="159">
        <f>SUM(D39:H39)</f>
        <v>0</v>
      </c>
      <c r="K39" s="93" t="s">
        <v>134</v>
      </c>
      <c r="L39" s="94"/>
      <c r="M39" s="95"/>
      <c r="N39" s="82"/>
      <c r="O39" s="82"/>
      <c r="P39" s="82"/>
      <c r="Q39" s="82"/>
      <c r="R39" s="82"/>
    </row>
    <row r="40" spans="1:18" ht="10.5" customHeight="1">
      <c r="A40" s="297" t="s">
        <v>101</v>
      </c>
      <c r="B40" s="298"/>
      <c r="C40" s="6" t="s">
        <v>16</v>
      </c>
      <c r="D40" s="158"/>
      <c r="E40" s="158"/>
      <c r="F40" s="158"/>
      <c r="G40" s="158"/>
      <c r="H40" s="197"/>
      <c r="I40" s="159">
        <f t="shared" si="0"/>
        <v>0</v>
      </c>
      <c r="K40" s="96"/>
      <c r="L40" s="293"/>
      <c r="M40" s="294"/>
      <c r="N40" s="67"/>
      <c r="O40" s="67"/>
      <c r="P40" s="67"/>
      <c r="Q40" s="67"/>
      <c r="R40" s="67"/>
    </row>
    <row r="41" spans="1:18" ht="10.5" customHeight="1" thickBot="1">
      <c r="A41" s="31" t="s">
        <v>200</v>
      </c>
      <c r="B41" s="32"/>
      <c r="C41" s="33" t="s">
        <v>17</v>
      </c>
      <c r="D41" s="167"/>
      <c r="E41" s="167"/>
      <c r="F41" s="167"/>
      <c r="G41" s="167"/>
      <c r="H41" s="167"/>
      <c r="I41" s="168">
        <f t="shared" si="0"/>
        <v>0</v>
      </c>
      <c r="K41" s="97"/>
      <c r="L41" s="295"/>
      <c r="M41" s="296"/>
      <c r="N41" s="67"/>
      <c r="O41" s="67"/>
      <c r="P41" s="67"/>
      <c r="Q41" s="67"/>
      <c r="R41" s="67"/>
    </row>
    <row r="42" spans="1:18" ht="10.5" customHeight="1" thickTop="1">
      <c r="A42" s="201" t="s">
        <v>168</v>
      </c>
      <c r="B42" s="202"/>
      <c r="C42" s="34" t="s">
        <v>54</v>
      </c>
      <c r="D42" s="169"/>
      <c r="E42" s="169"/>
      <c r="F42" s="169"/>
      <c r="G42" s="169"/>
      <c r="H42" s="169"/>
      <c r="I42" s="170">
        <f t="shared" si="0"/>
        <v>0</v>
      </c>
      <c r="K42" s="97"/>
      <c r="L42" s="295"/>
      <c r="M42" s="296"/>
      <c r="N42" s="67"/>
      <c r="O42" s="67"/>
      <c r="P42" s="67"/>
      <c r="Q42" s="67"/>
      <c r="R42" s="67"/>
    </row>
    <row r="43" spans="1:18" ht="10.5" customHeight="1">
      <c r="A43" s="207" t="s">
        <v>205</v>
      </c>
      <c r="B43" s="267"/>
      <c r="C43" s="6" t="s">
        <v>204</v>
      </c>
      <c r="D43" s="158"/>
      <c r="E43" s="158"/>
      <c r="F43" s="158"/>
      <c r="G43" s="158"/>
      <c r="H43" s="158"/>
      <c r="I43" s="159">
        <f t="shared" si="0"/>
        <v>0</v>
      </c>
      <c r="K43" s="83" t="s">
        <v>127</v>
      </c>
      <c r="L43" s="211" t="s">
        <v>130</v>
      </c>
      <c r="M43" s="212"/>
      <c r="N43" s="56">
        <f>IF($I$12="X",0,SUM(N21:N37))</f>
        <v>0</v>
      </c>
      <c r="O43" s="56">
        <f>IF($I$12="X",0,SUM(O21:O37))</f>
        <v>0</v>
      </c>
      <c r="P43" s="56">
        <f>IF($I$12="X",0,SUM(P21:P37))</f>
        <v>0</v>
      </c>
      <c r="Q43" s="56">
        <f>IF($I$12="X",0,SUM(Q21:Q37))</f>
        <v>0</v>
      </c>
      <c r="R43" s="56">
        <f>IF($I$12="X",0,SUM(R21:R37))</f>
        <v>0</v>
      </c>
    </row>
    <row r="44" spans="1:18" ht="10.5" customHeight="1">
      <c r="A44" s="209" t="s">
        <v>99</v>
      </c>
      <c r="B44" s="210"/>
      <c r="C44" s="36" t="s">
        <v>61</v>
      </c>
      <c r="D44" s="160"/>
      <c r="E44" s="160"/>
      <c r="F44" s="160"/>
      <c r="G44" s="160"/>
      <c r="H44" s="160"/>
      <c r="I44" s="161">
        <f t="shared" si="0"/>
        <v>0</v>
      </c>
      <c r="K44" s="83" t="s">
        <v>129</v>
      </c>
      <c r="L44" s="291" t="s">
        <v>128</v>
      </c>
      <c r="M44" s="292"/>
      <c r="N44" s="56">
        <f>SUM(N38:N43)</f>
        <v>0</v>
      </c>
      <c r="O44" s="56">
        <f>SUM(O38:O43)</f>
        <v>0</v>
      </c>
      <c r="P44" s="56">
        <f>SUM(P38:P43)</f>
        <v>0</v>
      </c>
      <c r="Q44" s="56">
        <f>SUM(Q38:Q43)</f>
        <v>0</v>
      </c>
      <c r="R44" s="56">
        <f>SUM(R38:R43)</f>
        <v>0</v>
      </c>
    </row>
    <row r="45" spans="1:9" ht="10.5" customHeight="1">
      <c r="A45" s="209" t="s">
        <v>100</v>
      </c>
      <c r="B45" s="210"/>
      <c r="C45" s="36" t="s">
        <v>62</v>
      </c>
      <c r="D45" s="160"/>
      <c r="E45" s="160"/>
      <c r="F45" s="160"/>
      <c r="G45" s="160"/>
      <c r="H45" s="160"/>
      <c r="I45" s="161">
        <f>SUM(D45:H45)</f>
        <v>0</v>
      </c>
    </row>
    <row r="46" spans="1:9" ht="10.5" customHeight="1">
      <c r="A46" s="209" t="s">
        <v>163</v>
      </c>
      <c r="B46" s="208"/>
      <c r="C46" s="104" t="s">
        <v>161</v>
      </c>
      <c r="D46" s="171"/>
      <c r="E46" s="171"/>
      <c r="F46" s="171"/>
      <c r="G46" s="171"/>
      <c r="H46" s="171"/>
      <c r="I46" s="172">
        <f>SUM(D46:H46)</f>
        <v>0</v>
      </c>
    </row>
    <row r="47" spans="1:9" ht="10.5" customHeight="1">
      <c r="A47" s="209" t="s">
        <v>164</v>
      </c>
      <c r="B47" s="208"/>
      <c r="C47" s="104" t="s">
        <v>162</v>
      </c>
      <c r="D47" s="171"/>
      <c r="E47" s="171"/>
      <c r="F47" s="171"/>
      <c r="G47" s="171"/>
      <c r="H47" s="171"/>
      <c r="I47" s="172">
        <f>SUM(D47:H47)</f>
        <v>0</v>
      </c>
    </row>
    <row r="48" spans="1:9" ht="10.5" customHeight="1" thickBot="1">
      <c r="A48" s="277" t="s">
        <v>95</v>
      </c>
      <c r="B48" s="278"/>
      <c r="C48" s="38" t="s">
        <v>63</v>
      </c>
      <c r="D48" s="173"/>
      <c r="E48" s="173"/>
      <c r="F48" s="173"/>
      <c r="G48" s="173"/>
      <c r="H48" s="173"/>
      <c r="I48" s="174">
        <f t="shared" si="0"/>
        <v>0</v>
      </c>
    </row>
    <row r="49" spans="1:9" ht="10.5" customHeight="1" thickTop="1">
      <c r="A49" s="19" t="s">
        <v>18</v>
      </c>
      <c r="B49" s="8"/>
      <c r="C49" s="10" t="s">
        <v>55</v>
      </c>
      <c r="D49" s="156"/>
      <c r="E49" s="156"/>
      <c r="F49" s="156"/>
      <c r="G49" s="156"/>
      <c r="H49" s="156"/>
      <c r="I49" s="166">
        <f t="shared" si="0"/>
        <v>0</v>
      </c>
    </row>
    <row r="50" spans="1:9" ht="10.5" customHeight="1">
      <c r="A50" s="20" t="s">
        <v>19</v>
      </c>
      <c r="B50" s="7"/>
      <c r="C50" s="6" t="s">
        <v>56</v>
      </c>
      <c r="D50" s="158"/>
      <c r="E50" s="158"/>
      <c r="F50" s="158"/>
      <c r="G50" s="158"/>
      <c r="H50" s="158"/>
      <c r="I50" s="159">
        <f t="shared" si="0"/>
        <v>0</v>
      </c>
    </row>
    <row r="51" spans="1:9" ht="10.5" customHeight="1" thickBot="1">
      <c r="A51" s="23" t="s">
        <v>20</v>
      </c>
      <c r="B51" s="24"/>
      <c r="C51" s="35" t="s">
        <v>57</v>
      </c>
      <c r="D51" s="175"/>
      <c r="E51" s="175"/>
      <c r="F51" s="175"/>
      <c r="G51" s="175"/>
      <c r="H51" s="175"/>
      <c r="I51" s="176">
        <f>SUM(D51:H51)</f>
        <v>0</v>
      </c>
    </row>
    <row r="52" spans="1:9" ht="10.5" customHeight="1" thickTop="1">
      <c r="A52" s="279" t="s">
        <v>195</v>
      </c>
      <c r="B52" s="280"/>
      <c r="C52" s="129" t="s">
        <v>172</v>
      </c>
      <c r="D52" s="177"/>
      <c r="E52" s="177"/>
      <c r="F52" s="177"/>
      <c r="G52" s="177"/>
      <c r="H52" s="177"/>
      <c r="I52" s="178">
        <f>SUM(D52:H52)</f>
        <v>0</v>
      </c>
    </row>
    <row r="53" spans="1:18" ht="10.5" customHeight="1" thickBot="1">
      <c r="A53" s="146" t="s">
        <v>197</v>
      </c>
      <c r="B53" s="7"/>
      <c r="C53" s="6" t="s">
        <v>58</v>
      </c>
      <c r="D53" s="158"/>
      <c r="E53" s="158"/>
      <c r="F53" s="158"/>
      <c r="G53" s="158"/>
      <c r="H53" s="158"/>
      <c r="I53" s="159">
        <f t="shared" si="0"/>
        <v>0</v>
      </c>
      <c r="L53" s="62" t="s">
        <v>135</v>
      </c>
      <c r="M53" s="63"/>
      <c r="N53" s="63"/>
      <c r="O53" s="63"/>
      <c r="P53" s="63"/>
      <c r="Q53" s="63"/>
      <c r="R53" s="63"/>
    </row>
    <row r="54" spans="1:18" ht="10.5" customHeight="1">
      <c r="A54" s="20" t="s">
        <v>21</v>
      </c>
      <c r="B54" s="7"/>
      <c r="C54" s="6" t="s">
        <v>22</v>
      </c>
      <c r="D54" s="158"/>
      <c r="E54" s="158"/>
      <c r="F54" s="158"/>
      <c r="G54" s="158"/>
      <c r="H54" s="158"/>
      <c r="I54" s="159">
        <f t="shared" si="0"/>
        <v>0</v>
      </c>
      <c r="M54" s="84" t="s">
        <v>132</v>
      </c>
      <c r="N54" s="65" t="s">
        <v>123</v>
      </c>
      <c r="O54" s="65"/>
      <c r="P54" s="65"/>
      <c r="Q54" s="65"/>
      <c r="R54" s="65"/>
    </row>
    <row r="55" spans="1:18" ht="12.75">
      <c r="A55" s="146" t="s">
        <v>198</v>
      </c>
      <c r="B55" s="7"/>
      <c r="C55" s="6" t="s">
        <v>144</v>
      </c>
      <c r="D55" s="158"/>
      <c r="E55" s="158"/>
      <c r="F55" s="158"/>
      <c r="G55" s="158"/>
      <c r="H55" s="158"/>
      <c r="I55" s="159">
        <f t="shared" si="0"/>
        <v>0</v>
      </c>
      <c r="M55" s="84" t="s">
        <v>131</v>
      </c>
      <c r="N55" s="66" t="s">
        <v>105</v>
      </c>
      <c r="O55" s="66" t="s">
        <v>106</v>
      </c>
      <c r="P55" s="66" t="s">
        <v>107</v>
      </c>
      <c r="Q55" s="66" t="s">
        <v>108</v>
      </c>
      <c r="R55" s="66" t="s">
        <v>109</v>
      </c>
    </row>
    <row r="56" spans="1:18" ht="10.5" customHeight="1">
      <c r="A56" s="39" t="s">
        <v>23</v>
      </c>
      <c r="B56" s="40"/>
      <c r="C56" s="36" t="s">
        <v>59</v>
      </c>
      <c r="D56" s="160"/>
      <c r="E56" s="160"/>
      <c r="F56" s="160"/>
      <c r="G56" s="160"/>
      <c r="H56" s="160"/>
      <c r="I56" s="161">
        <f t="shared" si="0"/>
        <v>0</v>
      </c>
      <c r="K56" s="61"/>
      <c r="L56" s="71" t="s">
        <v>121</v>
      </c>
      <c r="M56" s="85" t="str">
        <f>IF(B67&gt;0,B67,"none")</f>
        <v>Subaward</v>
      </c>
      <c r="N56" s="57">
        <f>IF(D67&gt;0,(IF(D67+N57&gt;25000,D67+N57-25000,0)),0)</f>
        <v>0</v>
      </c>
      <c r="O56" s="57">
        <f>IF(E67&gt;0,(IF(E67+D67+N57&gt;25000,(E67+D67)+(N57-N56)-25000,0)),0)</f>
        <v>0</v>
      </c>
      <c r="P56" s="57">
        <f>IF(F67&gt;0,(IF(F67+E67+D67+N57&gt;25000,(F67+E67+D67)+(N57-N56-O56)-25000,0)),0)</f>
        <v>0</v>
      </c>
      <c r="Q56" s="57">
        <f>IF(G67&gt;0,(IF(G67+F67+E67+D67+N57&gt;25000,(G67+F67+E67+D67)+(N57-N56-O56-P56)-25000,0)),0)</f>
        <v>0</v>
      </c>
      <c r="R56" s="57">
        <f>IF(H67&gt;0,(IF(H67+G67+F67+E67+D67+N57&gt;25000,(H67+G67+F67+E67+D67)+(N57-N56-O56-P56-Q56)-25000,0)),0)</f>
        <v>0</v>
      </c>
    </row>
    <row r="57" spans="1:18" ht="10.5" customHeight="1">
      <c r="A57" s="20" t="s">
        <v>24</v>
      </c>
      <c r="B57" s="7"/>
      <c r="C57" s="36" t="s">
        <v>60</v>
      </c>
      <c r="D57" s="158"/>
      <c r="E57" s="158"/>
      <c r="F57" s="158"/>
      <c r="G57" s="158"/>
      <c r="H57" s="158"/>
      <c r="I57" s="159">
        <f t="shared" si="0"/>
        <v>0</v>
      </c>
      <c r="K57" s="61"/>
      <c r="L57" s="198" t="s">
        <v>153</v>
      </c>
      <c r="M57" s="199"/>
      <c r="N57" s="70"/>
      <c r="O57" s="149"/>
      <c r="P57" s="150"/>
      <c r="Q57" s="150"/>
      <c r="R57" s="150"/>
    </row>
    <row r="58" spans="1:18" ht="10.5" customHeight="1">
      <c r="A58" s="207" t="s">
        <v>32</v>
      </c>
      <c r="B58" s="267"/>
      <c r="C58" s="10" t="s">
        <v>66</v>
      </c>
      <c r="D58" s="158">
        <v>0</v>
      </c>
      <c r="E58" s="158"/>
      <c r="F58" s="158"/>
      <c r="G58" s="158"/>
      <c r="H58" s="158"/>
      <c r="I58" s="159">
        <f t="shared" si="0"/>
        <v>0</v>
      </c>
      <c r="K58" s="61"/>
      <c r="L58" s="71" t="s">
        <v>121</v>
      </c>
      <c r="M58" s="85" t="str">
        <f>IF(B68&gt;0,B68,"none")</f>
        <v>Subaward</v>
      </c>
      <c r="N58" s="57">
        <f>IF(D68&gt;0,(IF(D68+N59&gt;25000,D68+N59-25000,0)),0)</f>
        <v>0</v>
      </c>
      <c r="O58" s="57">
        <f>IF(E68&gt;0,(IF(E68+D68+N59&gt;25000,(E68+D68)+(N59-N58)-25000,0)),0)</f>
        <v>0</v>
      </c>
      <c r="P58" s="57">
        <f>IF(F68&gt;0,(IF(F68+E68+D68+N59&gt;25000,(F68+E68+D68)+(N59-N58-O58)-25000,0)),0)</f>
        <v>0</v>
      </c>
      <c r="Q58" s="57">
        <f>IF(G68&gt;0,(IF(G68+F68+E68+D68+N59&gt;25000,(G68+F68+E68+D68)+(N59-N58-O58-P58)-25000,0)),0)</f>
        <v>0</v>
      </c>
      <c r="R58" s="57">
        <f>IF(H68&gt;0,(IF(H68+G68+F68+E68+D68+N59&gt;25000,(H68+G68+F68+E68+D68)+(N59-N58-O58-P58-Q58)-25000,0)),0)</f>
        <v>0</v>
      </c>
    </row>
    <row r="59" spans="1:18" ht="10.5" customHeight="1" thickBot="1">
      <c r="A59" s="287" t="s">
        <v>33</v>
      </c>
      <c r="B59" s="288"/>
      <c r="C59" s="25" t="s">
        <v>102</v>
      </c>
      <c r="D59" s="175"/>
      <c r="E59" s="175"/>
      <c r="F59" s="175"/>
      <c r="G59" s="175"/>
      <c r="H59" s="175"/>
      <c r="I59" s="176">
        <f t="shared" si="0"/>
        <v>0</v>
      </c>
      <c r="K59" s="61"/>
      <c r="L59" s="198" t="s">
        <v>153</v>
      </c>
      <c r="M59" s="200"/>
      <c r="N59" s="72"/>
      <c r="O59" s="149"/>
      <c r="P59" s="149"/>
      <c r="Q59" s="149"/>
      <c r="R59" s="149"/>
    </row>
    <row r="60" spans="1:18" ht="10.5" customHeight="1" thickTop="1">
      <c r="A60" s="20" t="s">
        <v>25</v>
      </c>
      <c r="B60" s="7"/>
      <c r="C60" s="6" t="s">
        <v>155</v>
      </c>
      <c r="D60" s="158"/>
      <c r="E60" s="158"/>
      <c r="F60" s="158"/>
      <c r="G60" s="158"/>
      <c r="H60" s="158"/>
      <c r="I60" s="159">
        <f t="shared" si="0"/>
        <v>0</v>
      </c>
      <c r="K60" s="61"/>
      <c r="L60" s="106" t="s">
        <v>121</v>
      </c>
      <c r="M60" s="85" t="str">
        <f>IF(B69&gt;0,B69,"none")</f>
        <v>Subaward</v>
      </c>
      <c r="N60" s="57">
        <f>IF(D69&gt;0,(IF(D69+N61&gt;25000,D69+N61-25000,0)),0)</f>
        <v>0</v>
      </c>
      <c r="O60" s="57">
        <f>IF(E69&gt;0,(IF(E69+D69+N61&gt;25000,(E69+D69)+(N61-N60)-25000,0)),0)</f>
        <v>0</v>
      </c>
      <c r="P60" s="57">
        <f>IF(F69&gt;0,(IF(F69+E69+D69+N61&gt;25000,(F69+E69+D69)+(N61-N60-O60)-25000,0)),0)</f>
        <v>0</v>
      </c>
      <c r="Q60" s="57">
        <f>IF(G69&gt;0,(IF(G69+F69+E69+D69+N61&gt;25000,(G69+F69+E69+D69)+(N61-N60-O60-P60)-25000,0)),0)</f>
        <v>0</v>
      </c>
      <c r="R60" s="57">
        <f>IF(H69&gt;0,(IF(H69+G69+F69+E69+D69+N61&gt;25000,((H69+G69+F69+E69+D69)+(N61-N60-O60-P60-Q60))-25000,0)),0)</f>
        <v>0</v>
      </c>
    </row>
    <row r="61" spans="1:18" ht="10.5" customHeight="1">
      <c r="A61" s="20" t="s">
        <v>196</v>
      </c>
      <c r="B61" s="7"/>
      <c r="C61" s="6" t="s">
        <v>26</v>
      </c>
      <c r="D61" s="158"/>
      <c r="E61" s="158"/>
      <c r="F61" s="158"/>
      <c r="G61" s="158"/>
      <c r="H61" s="158"/>
      <c r="I61" s="159">
        <f t="shared" si="0"/>
        <v>0</v>
      </c>
      <c r="K61" s="61"/>
      <c r="L61" s="198" t="s">
        <v>153</v>
      </c>
      <c r="M61" s="200"/>
      <c r="N61" s="72"/>
      <c r="O61" s="149"/>
      <c r="P61" s="149"/>
      <c r="Q61" s="149"/>
      <c r="R61" s="149"/>
    </row>
    <row r="62" spans="1:18" ht="10.5" customHeight="1" thickBot="1">
      <c r="A62" s="299" t="s">
        <v>96</v>
      </c>
      <c r="B62" s="300"/>
      <c r="C62" s="25" t="s">
        <v>27</v>
      </c>
      <c r="D62" s="175"/>
      <c r="E62" s="175"/>
      <c r="F62" s="175"/>
      <c r="G62" s="175"/>
      <c r="H62" s="175"/>
      <c r="I62" s="176">
        <f t="shared" si="0"/>
        <v>0</v>
      </c>
      <c r="K62" s="61"/>
      <c r="L62" s="71" t="s">
        <v>121</v>
      </c>
      <c r="M62" s="85" t="str">
        <f>IF(B70&gt;0,B70,"none")</f>
        <v>Subaward</v>
      </c>
      <c r="N62" s="57">
        <f>IF(D70&gt;0,(IF(D70+N63&gt;25000,D70+N63-25000,0)),0)</f>
        <v>0</v>
      </c>
      <c r="O62" s="57">
        <f>IF(E70&gt;0,(IF(E70+D70+N63&gt;25000,(E70+D70)+(N63-N62)-25000,0)),0)</f>
        <v>0</v>
      </c>
      <c r="P62" s="57">
        <f>IF(F70&gt;0,(IF(F70+E70+D70+N63&gt;25000,(F70+E70+D70)+(N63-N62-O62)-25000,0)),0)</f>
        <v>0</v>
      </c>
      <c r="Q62" s="57">
        <f>IF(G70&gt;0,(IF(G70+F70+E70+D70+N63&gt;25000,(G70+F70+E70+D70)+(N63-N62-O62-P62)-25000,0)),0)</f>
        <v>0</v>
      </c>
      <c r="R62" s="57">
        <f>IF(H70&gt;0,(IF(H70+G70+F70+E70+D70+N63&gt;25000,((H70+G70+F70+E70+D70)+(N63-N62-O62-P62-Q62))-25000,0)),0)</f>
        <v>0</v>
      </c>
    </row>
    <row r="63" spans="1:18" ht="10.5" customHeight="1" thickTop="1">
      <c r="A63" s="41" t="s">
        <v>28</v>
      </c>
      <c r="B63" s="42"/>
      <c r="C63" s="37" t="s">
        <v>64</v>
      </c>
      <c r="D63" s="179"/>
      <c r="E63" s="179"/>
      <c r="F63" s="179"/>
      <c r="G63" s="179"/>
      <c r="H63" s="179"/>
      <c r="I63" s="180">
        <f t="shared" si="0"/>
        <v>0</v>
      </c>
      <c r="K63" s="61"/>
      <c r="L63" s="198" t="s">
        <v>153</v>
      </c>
      <c r="M63" s="200"/>
      <c r="N63" s="72"/>
      <c r="O63" s="149"/>
      <c r="P63" s="149"/>
      <c r="Q63" s="149"/>
      <c r="R63" s="149"/>
    </row>
    <row r="64" spans="1:18" ht="10.5" customHeight="1">
      <c r="A64" s="41" t="s">
        <v>187</v>
      </c>
      <c r="B64" s="42"/>
      <c r="C64" s="37" t="s">
        <v>58</v>
      </c>
      <c r="D64" s="179"/>
      <c r="E64" s="179"/>
      <c r="F64" s="179"/>
      <c r="G64" s="179"/>
      <c r="H64" s="179"/>
      <c r="I64" s="180">
        <f>SUM(D64:H64)</f>
        <v>0</v>
      </c>
      <c r="K64" s="61"/>
      <c r="L64" s="130"/>
      <c r="M64" s="131"/>
      <c r="N64" s="153"/>
      <c r="O64" s="154"/>
      <c r="P64" s="154"/>
      <c r="Q64" s="154"/>
      <c r="R64" s="154"/>
    </row>
    <row r="65" spans="1:18" ht="10.5" customHeight="1">
      <c r="A65" s="39" t="s">
        <v>29</v>
      </c>
      <c r="B65" s="40"/>
      <c r="C65" s="36" t="s">
        <v>65</v>
      </c>
      <c r="D65" s="160"/>
      <c r="E65" s="160"/>
      <c r="F65" s="160"/>
      <c r="G65" s="160"/>
      <c r="H65" s="160"/>
      <c r="I65" s="161">
        <f t="shared" si="0"/>
        <v>0</v>
      </c>
      <c r="L65" s="57"/>
      <c r="M65" s="57"/>
      <c r="N65" s="57"/>
      <c r="O65" s="57"/>
      <c r="P65" s="57"/>
      <c r="Q65" s="57"/>
      <c r="R65" s="57"/>
    </row>
    <row r="66" spans="1:18" ht="10.5" customHeight="1" thickBot="1">
      <c r="A66" s="43" t="s">
        <v>30</v>
      </c>
      <c r="B66" s="44"/>
      <c r="C66" s="38" t="s">
        <v>31</v>
      </c>
      <c r="D66" s="173"/>
      <c r="E66" s="173"/>
      <c r="F66" s="173"/>
      <c r="G66" s="173"/>
      <c r="H66" s="173"/>
      <c r="I66" s="174">
        <f t="shared" si="0"/>
        <v>0</v>
      </c>
      <c r="L66" s="64" t="s">
        <v>122</v>
      </c>
      <c r="N66" s="132">
        <f>SUM(N56+N58+N60+N62)</f>
        <v>0</v>
      </c>
      <c r="O66" s="132">
        <f>SUM(O56+O58+O60+O62)</f>
        <v>0</v>
      </c>
      <c r="P66" s="132">
        <f>SUM(P56+P58+P60+P62)</f>
        <v>0</v>
      </c>
      <c r="Q66" s="132">
        <f>SUM(Q56+Q58+Q60+Q62)</f>
        <v>0</v>
      </c>
      <c r="R66" s="132">
        <f>SUM(R56+R58+R60+R62)</f>
        <v>0</v>
      </c>
    </row>
    <row r="67" spans="1:9" ht="10.5" customHeight="1" thickTop="1">
      <c r="A67" s="118"/>
      <c r="B67" s="121" t="s">
        <v>183</v>
      </c>
      <c r="C67" s="89" t="s">
        <v>35</v>
      </c>
      <c r="D67" s="160"/>
      <c r="E67" s="160"/>
      <c r="F67" s="160"/>
      <c r="G67" s="160"/>
      <c r="H67" s="160"/>
      <c r="I67" s="161">
        <f t="shared" si="0"/>
        <v>0</v>
      </c>
    </row>
    <row r="68" spans="1:9" ht="10.5" customHeight="1">
      <c r="A68" s="118"/>
      <c r="B68" s="121" t="s">
        <v>183</v>
      </c>
      <c r="C68" s="90" t="s">
        <v>35</v>
      </c>
      <c r="D68" s="160"/>
      <c r="E68" s="160"/>
      <c r="F68" s="160"/>
      <c r="G68" s="160"/>
      <c r="H68" s="160"/>
      <c r="I68" s="161">
        <f t="shared" si="0"/>
        <v>0</v>
      </c>
    </row>
    <row r="69" spans="1:9" ht="10.5" customHeight="1">
      <c r="A69" s="119"/>
      <c r="B69" s="122" t="s">
        <v>183</v>
      </c>
      <c r="C69" s="91" t="s">
        <v>35</v>
      </c>
      <c r="D69" s="171"/>
      <c r="E69" s="171"/>
      <c r="F69" s="171"/>
      <c r="G69" s="171"/>
      <c r="H69" s="171"/>
      <c r="I69" s="161">
        <f t="shared" si="0"/>
        <v>0</v>
      </c>
    </row>
    <row r="70" spans="1:9" ht="10.5" customHeight="1" thickBot="1">
      <c r="A70" s="120"/>
      <c r="B70" s="123" t="s">
        <v>183</v>
      </c>
      <c r="C70" s="92" t="s">
        <v>35</v>
      </c>
      <c r="D70" s="173"/>
      <c r="E70" s="173"/>
      <c r="F70" s="173"/>
      <c r="G70" s="173"/>
      <c r="H70" s="173"/>
      <c r="I70" s="174">
        <f t="shared" si="0"/>
        <v>0</v>
      </c>
    </row>
    <row r="71" spans="1:9" ht="10.5" customHeight="1" thickTop="1">
      <c r="A71" s="308" t="s">
        <v>173</v>
      </c>
      <c r="B71" s="309"/>
      <c r="C71" s="37" t="s">
        <v>67</v>
      </c>
      <c r="D71" s="156"/>
      <c r="E71" s="156"/>
      <c r="F71" s="156"/>
      <c r="G71" s="156"/>
      <c r="H71" s="156"/>
      <c r="I71" s="166">
        <f>SUM(D71:H71)</f>
        <v>0</v>
      </c>
    </row>
    <row r="72" spans="1:9" ht="10.5" customHeight="1">
      <c r="A72" s="310" t="s">
        <v>184</v>
      </c>
      <c r="B72" s="311"/>
      <c r="C72" s="125"/>
      <c r="D72" s="156"/>
      <c r="E72" s="156"/>
      <c r="F72" s="156"/>
      <c r="G72" s="156"/>
      <c r="H72" s="156"/>
      <c r="I72" s="166">
        <f>SUM(D72:H72)</f>
        <v>0</v>
      </c>
    </row>
    <row r="73" spans="1:18" ht="10.5" customHeight="1">
      <c r="A73" s="289" t="s">
        <v>185</v>
      </c>
      <c r="B73" s="290"/>
      <c r="C73" s="126"/>
      <c r="D73" s="158"/>
      <c r="E73" s="158"/>
      <c r="F73" s="158"/>
      <c r="G73" s="158"/>
      <c r="H73" s="158"/>
      <c r="I73" s="159">
        <f>SUM(D73:H73)</f>
        <v>0</v>
      </c>
      <c r="N73" s="109"/>
      <c r="O73" s="109"/>
      <c r="P73" s="109"/>
      <c r="Q73" s="109"/>
      <c r="R73" s="109"/>
    </row>
    <row r="74" spans="1:18" ht="10.5" customHeight="1">
      <c r="A74" s="289" t="s">
        <v>186</v>
      </c>
      <c r="B74" s="290"/>
      <c r="C74" s="126"/>
      <c r="D74" s="158"/>
      <c r="E74" s="158"/>
      <c r="F74" s="158"/>
      <c r="G74" s="158"/>
      <c r="H74" s="158"/>
      <c r="I74" s="159">
        <f>SUM(D74:H74)</f>
        <v>0</v>
      </c>
      <c r="N74" s="109"/>
      <c r="O74" s="109"/>
      <c r="P74" s="109"/>
      <c r="Q74" s="109"/>
      <c r="R74" s="109"/>
    </row>
    <row r="75" spans="1:18" ht="10.5" customHeight="1">
      <c r="A75" s="207" t="s">
        <v>38</v>
      </c>
      <c r="B75" s="208"/>
      <c r="C75" s="6" t="s">
        <v>39</v>
      </c>
      <c r="D75" s="158"/>
      <c r="E75" s="158"/>
      <c r="F75" s="158"/>
      <c r="G75" s="158"/>
      <c r="H75" s="158"/>
      <c r="I75" s="159">
        <f>SUM(D75:H75)</f>
        <v>0</v>
      </c>
      <c r="M75" s="110"/>
      <c r="N75" s="136"/>
      <c r="O75" s="136"/>
      <c r="P75" s="136"/>
      <c r="Q75" s="136"/>
      <c r="R75" s="136"/>
    </row>
    <row r="76" spans="1:14" ht="10.5" customHeight="1">
      <c r="A76" s="207" t="s">
        <v>40</v>
      </c>
      <c r="B76" s="208"/>
      <c r="C76" s="6" t="s">
        <v>90</v>
      </c>
      <c r="D76" s="158"/>
      <c r="E76" s="158"/>
      <c r="F76" s="158"/>
      <c r="G76" s="158"/>
      <c r="H76" s="158"/>
      <c r="I76" s="159">
        <f t="shared" si="0"/>
        <v>0</v>
      </c>
      <c r="N76" s="151"/>
    </row>
    <row r="77" spans="1:9" ht="4.5" customHeight="1">
      <c r="A77" s="45"/>
      <c r="B77" s="46"/>
      <c r="C77" s="47"/>
      <c r="D77" s="181"/>
      <c r="E77" s="182"/>
      <c r="F77" s="182"/>
      <c r="G77" s="182"/>
      <c r="H77" s="182"/>
      <c r="I77" s="183"/>
    </row>
    <row r="78" spans="1:9" ht="12" customHeight="1" hidden="1">
      <c r="A78" s="303" t="s">
        <v>176</v>
      </c>
      <c r="B78" s="304"/>
      <c r="C78" s="305"/>
      <c r="D78" s="184"/>
      <c r="E78" s="184"/>
      <c r="F78" s="184"/>
      <c r="G78" s="184"/>
      <c r="H78" s="184"/>
      <c r="I78" s="185"/>
    </row>
    <row r="79" spans="1:9" ht="12" customHeight="1" hidden="1">
      <c r="A79" s="303" t="s">
        <v>177</v>
      </c>
      <c r="B79" s="306"/>
      <c r="C79" s="305"/>
      <c r="D79" s="186"/>
      <c r="E79" s="186"/>
      <c r="F79" s="186"/>
      <c r="G79" s="186"/>
      <c r="H79" s="186"/>
      <c r="I79" s="185"/>
    </row>
    <row r="80" spans="1:9" ht="15" customHeight="1">
      <c r="A80" s="303" t="s">
        <v>175</v>
      </c>
      <c r="B80" s="307"/>
      <c r="C80" s="305"/>
      <c r="D80" s="186">
        <f>D81-N44</f>
        <v>0</v>
      </c>
      <c r="E80" s="184">
        <f>E81-O44</f>
        <v>0</v>
      </c>
      <c r="F80" s="184">
        <f>F81-P44</f>
        <v>0</v>
      </c>
      <c r="G80" s="184">
        <f>G81-Q44</f>
        <v>0</v>
      </c>
      <c r="H80" s="184">
        <f>H81-R44</f>
        <v>0</v>
      </c>
      <c r="I80" s="185">
        <f>SUM(D80:H80)</f>
        <v>0</v>
      </c>
    </row>
    <row r="81" spans="1:9" ht="12" customHeight="1" thickBot="1">
      <c r="A81" s="301" t="s">
        <v>174</v>
      </c>
      <c r="B81" s="302"/>
      <c r="C81" s="55"/>
      <c r="D81" s="187">
        <f aca="true" t="shared" si="5" ref="D81:I81">SUM(D19:D76)</f>
        <v>0</v>
      </c>
      <c r="E81" s="188">
        <f t="shared" si="5"/>
        <v>0</v>
      </c>
      <c r="F81" s="188">
        <f t="shared" si="5"/>
        <v>0</v>
      </c>
      <c r="G81" s="188">
        <f t="shared" si="5"/>
        <v>0</v>
      </c>
      <c r="H81" s="188">
        <f t="shared" si="5"/>
        <v>0</v>
      </c>
      <c r="I81" s="189">
        <f t="shared" si="5"/>
        <v>0</v>
      </c>
    </row>
    <row r="82" spans="1:16" ht="12" customHeight="1" thickBot="1">
      <c r="A82" s="128" t="s">
        <v>188</v>
      </c>
      <c r="B82" s="127">
        <v>0.525</v>
      </c>
      <c r="C82" s="124" t="s">
        <v>41</v>
      </c>
      <c r="D82" s="190">
        <f>IF($B$82&gt;0,ROUND($B$82*D80,0),0)</f>
        <v>0</v>
      </c>
      <c r="E82" s="190">
        <f>IF($B$82&gt;0,ROUND($B$82*E80,0),0)</f>
        <v>0</v>
      </c>
      <c r="F82" s="190">
        <f>IF($B$82&gt;0,ROUND($B$82*F80,0),0)</f>
        <v>0</v>
      </c>
      <c r="G82" s="190">
        <f>IF($B$82&gt;0,ROUND($B$82*G80,0),0)</f>
        <v>0</v>
      </c>
      <c r="H82" s="190">
        <f>IF($B$82&gt;0,ROUND($B$82*H80,0),0)</f>
        <v>0</v>
      </c>
      <c r="I82" s="191">
        <f>SUM(D82:H82)</f>
        <v>0</v>
      </c>
      <c r="L82" s="107"/>
      <c r="M82" s="107"/>
      <c r="N82" s="107"/>
      <c r="O82" s="108"/>
      <c r="P82" s="108"/>
    </row>
    <row r="83" spans="1:9" ht="18.75" customHeight="1">
      <c r="A83" s="21" t="s">
        <v>42</v>
      </c>
      <c r="B83" s="15"/>
      <c r="C83" s="11"/>
      <c r="D83" s="192">
        <f aca="true" t="shared" si="6" ref="D83:I83">SUM(D81+D82)</f>
        <v>0</v>
      </c>
      <c r="E83" s="192">
        <f t="shared" si="6"/>
        <v>0</v>
      </c>
      <c r="F83" s="192">
        <f t="shared" si="6"/>
        <v>0</v>
      </c>
      <c r="G83" s="192">
        <f t="shared" si="6"/>
        <v>0</v>
      </c>
      <c r="H83" s="192">
        <f t="shared" si="6"/>
        <v>0</v>
      </c>
      <c r="I83" s="163">
        <f t="shared" si="6"/>
        <v>0</v>
      </c>
    </row>
    <row r="84" spans="1:9" ht="12.75">
      <c r="A84" s="138" t="s">
        <v>207</v>
      </c>
      <c r="B84" s="4" t="s">
        <v>189</v>
      </c>
      <c r="C84" s="5"/>
      <c r="D84" s="195"/>
      <c r="E84" s="195"/>
      <c r="F84" s="195"/>
      <c r="G84" s="195"/>
      <c r="H84" s="195"/>
      <c r="I84" s="195"/>
    </row>
    <row r="85" spans="1:9" ht="12.75">
      <c r="A85" s="3"/>
      <c r="B85" s="3"/>
      <c r="C85" s="2"/>
      <c r="D85" s="155"/>
      <c r="E85" s="152"/>
      <c r="F85" s="194"/>
      <c r="G85" s="194"/>
      <c r="H85" s="194"/>
      <c r="I85" s="194"/>
    </row>
    <row r="86" ht="12.75"/>
    <row r="87" ht="12.75">
      <c r="I87" s="193"/>
    </row>
    <row r="88" ht="12.75"/>
  </sheetData>
  <sheetProtection selectLockedCells="1"/>
  <mergeCells count="83">
    <mergeCell ref="A76:B76"/>
    <mergeCell ref="A81:B81"/>
    <mergeCell ref="A78:C78"/>
    <mergeCell ref="A79:C79"/>
    <mergeCell ref="A80:C80"/>
    <mergeCell ref="A71:B71"/>
    <mergeCell ref="A72:B72"/>
    <mergeCell ref="A74:B74"/>
    <mergeCell ref="A75:B75"/>
    <mergeCell ref="L63:M63"/>
    <mergeCell ref="A73:B73"/>
    <mergeCell ref="E17:E18"/>
    <mergeCell ref="L44:M44"/>
    <mergeCell ref="L40:M40"/>
    <mergeCell ref="L41:M41"/>
    <mergeCell ref="L42:M42"/>
    <mergeCell ref="A40:B40"/>
    <mergeCell ref="A62:B62"/>
    <mergeCell ref="A32:B32"/>
    <mergeCell ref="A6:B6"/>
    <mergeCell ref="A17:A18"/>
    <mergeCell ref="C17:C18"/>
    <mergeCell ref="A15:E16"/>
    <mergeCell ref="D17:D18"/>
    <mergeCell ref="L61:M61"/>
    <mergeCell ref="A59:B59"/>
    <mergeCell ref="A43:B43"/>
    <mergeCell ref="A30:B30"/>
    <mergeCell ref="A36:B36"/>
    <mergeCell ref="A46:B46"/>
    <mergeCell ref="A48:B48"/>
    <mergeCell ref="A52:B52"/>
    <mergeCell ref="A47:B47"/>
    <mergeCell ref="A33:B33"/>
    <mergeCell ref="A9:B9"/>
    <mergeCell ref="B2:C2"/>
    <mergeCell ref="F8:G8"/>
    <mergeCell ref="A10:B10"/>
    <mergeCell ref="A12:B12"/>
    <mergeCell ref="A58:B58"/>
    <mergeCell ref="A24:B24"/>
    <mergeCell ref="A3:C3"/>
    <mergeCell ref="A11:B11"/>
    <mergeCell ref="A27:B27"/>
    <mergeCell ref="A13:E14"/>
    <mergeCell ref="F15:H15"/>
    <mergeCell ref="F9:G9"/>
    <mergeCell ref="F12:H12"/>
    <mergeCell ref="F1:I1"/>
    <mergeCell ref="F2:I3"/>
    <mergeCell ref="F10:G10"/>
    <mergeCell ref="F13:H13"/>
    <mergeCell ref="F11:H11"/>
    <mergeCell ref="D1:E1"/>
    <mergeCell ref="A5:E5"/>
    <mergeCell ref="A8:B8"/>
    <mergeCell ref="F5:G5"/>
    <mergeCell ref="F4:G4"/>
    <mergeCell ref="F6:G6"/>
    <mergeCell ref="F7:G7"/>
    <mergeCell ref="A4:C4"/>
    <mergeCell ref="D4:E4"/>
    <mergeCell ref="A7:B7"/>
    <mergeCell ref="L43:M43"/>
    <mergeCell ref="L29:M29"/>
    <mergeCell ref="L36:M36"/>
    <mergeCell ref="F16:H16"/>
    <mergeCell ref="G17:G18"/>
    <mergeCell ref="I13:I16"/>
    <mergeCell ref="K20:M20"/>
    <mergeCell ref="K38:M38"/>
    <mergeCell ref="L34:M34"/>
    <mergeCell ref="F14:H14"/>
    <mergeCell ref="L57:M57"/>
    <mergeCell ref="L59:M59"/>
    <mergeCell ref="A42:B42"/>
    <mergeCell ref="L32:M32"/>
    <mergeCell ref="H17:H18"/>
    <mergeCell ref="A35:B35"/>
    <mergeCell ref="A34:B34"/>
    <mergeCell ref="A44:B44"/>
    <mergeCell ref="A45:B45"/>
    <mergeCell ref="F17:F18"/>
  </mergeCells>
  <hyperlinks>
    <hyperlink ref="A15" r:id="rId1" display="https://grants.nih.gov/grants/how-to-apply-application-guide/format-and-write/develop-your-budget.htm"/>
  </hyperlinks>
  <printOptions/>
  <pageMargins left="0.25" right="0.25" top="0.25" bottom="0.25" header="0.15" footer="0.15"/>
  <pageSetup horizontalDpi="600" verticalDpi="600" orientation="portrait" scale="78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35"/>
  </sheetPr>
  <dimension ref="A1:O52"/>
  <sheetViews>
    <sheetView zoomScalePageLayoutView="0" workbookViewId="0" topLeftCell="A28">
      <selection activeCell="G27" sqref="G27"/>
    </sheetView>
  </sheetViews>
  <sheetFormatPr defaultColWidth="9.140625" defaultRowHeight="12.75"/>
  <cols>
    <col min="1" max="1" width="141.00390625" style="99" customWidth="1"/>
    <col min="2" max="15" width="9.140625" style="99" customWidth="1"/>
  </cols>
  <sheetData>
    <row r="1" spans="1:15" ht="15">
      <c r="A1" s="137" t="s">
        <v>151</v>
      </c>
      <c r="B1" s="102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5" ht="12.75">
      <c r="A2" s="312"/>
      <c r="B2" s="102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ht="12.75">
      <c r="A3" s="312"/>
      <c r="B3" s="102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1:15" ht="12.75">
      <c r="A4" s="312"/>
      <c r="B4" s="102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</row>
    <row r="5" spans="1:15" ht="12.75">
      <c r="A5" s="312"/>
      <c r="B5" s="102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</row>
    <row r="6" spans="1:15" ht="12.75">
      <c r="A6" s="312"/>
      <c r="B6" s="102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</row>
    <row r="7" spans="1:2" s="101" customFormat="1" ht="14.25" customHeight="1">
      <c r="A7" s="312"/>
      <c r="B7" s="102"/>
    </row>
    <row r="8" spans="1:15" ht="12.75">
      <c r="A8" s="312"/>
      <c r="B8" s="102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</row>
    <row r="9" spans="1:15" ht="12.75">
      <c r="A9" s="312"/>
      <c r="B9" s="102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</row>
    <row r="10" spans="1:15" ht="12.75">
      <c r="A10" s="312"/>
      <c r="B10" s="102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</row>
    <row r="11" spans="1:15" ht="12.75">
      <c r="A11" s="312"/>
      <c r="B11" s="102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</row>
    <row r="12" spans="1:15" ht="12.75">
      <c r="A12" s="312"/>
      <c r="B12" s="102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</row>
    <row r="13" spans="1:15" ht="12.75">
      <c r="A13" s="312"/>
      <c r="B13" s="102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</row>
    <row r="14" spans="1:15" ht="12.75">
      <c r="A14" s="312"/>
      <c r="B14" s="102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</row>
    <row r="15" spans="1:15" ht="12.75">
      <c r="A15" s="312"/>
      <c r="B15" s="102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</row>
    <row r="16" spans="1:15" ht="12.75">
      <c r="A16" s="312"/>
      <c r="B16" s="102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</row>
    <row r="17" spans="1:15" ht="12.75">
      <c r="A17" s="312"/>
      <c r="B17" s="102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</row>
    <row r="18" spans="1:15" ht="12.75">
      <c r="A18" s="312"/>
      <c r="B18" s="102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</row>
    <row r="19" spans="1:15" ht="12.75">
      <c r="A19" s="312"/>
      <c r="B19" s="102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</row>
    <row r="20" spans="1:15" ht="12.75">
      <c r="A20" s="312"/>
      <c r="B20" s="102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</row>
    <row r="21" spans="1:15" ht="12.75">
      <c r="A21" s="312"/>
      <c r="B21" s="102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</row>
    <row r="22" spans="1:15" ht="12.75">
      <c r="A22" s="312"/>
      <c r="B22" s="102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</row>
    <row r="23" spans="1:15" ht="12.75">
      <c r="A23" s="312"/>
      <c r="B23" s="102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</row>
    <row r="24" spans="1:15" ht="12.75">
      <c r="A24" s="312"/>
      <c r="B24" s="102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</row>
    <row r="25" spans="1:15" ht="12.75">
      <c r="A25" s="312"/>
      <c r="B25" s="102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</row>
    <row r="26" spans="1:15" ht="12.75">
      <c r="A26" s="312"/>
      <c r="B26" s="102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</row>
    <row r="27" spans="1:15" ht="12.75">
      <c r="A27" s="312"/>
      <c r="B27" s="102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</row>
    <row r="28" spans="1:15" ht="12.75">
      <c r="A28" s="312"/>
      <c r="B28" s="102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</row>
    <row r="29" spans="1:15" ht="12.75">
      <c r="A29" s="312"/>
      <c r="B29" s="102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</row>
    <row r="30" spans="1:15" ht="12.75">
      <c r="A30" s="312"/>
      <c r="B30" s="102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</row>
    <row r="31" spans="1:15" ht="12.75">
      <c r="A31" s="312"/>
      <c r="B31" s="102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</row>
    <row r="32" spans="1:15" ht="12.75">
      <c r="A32" s="312"/>
      <c r="B32" s="102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</row>
    <row r="33" spans="1:15" ht="12.75">
      <c r="A33" s="312"/>
      <c r="B33" s="102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</row>
    <row r="34" spans="1:15" ht="12.75">
      <c r="A34" s="312"/>
      <c r="B34" s="102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</row>
    <row r="35" spans="1:15" ht="12.75">
      <c r="A35" s="312"/>
      <c r="B35" s="102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</row>
    <row r="36" spans="1:15" ht="12.75">
      <c r="A36" s="312"/>
      <c r="B36" s="102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</row>
    <row r="37" spans="1:15" ht="12.75">
      <c r="A37" s="312"/>
      <c r="B37" s="102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</row>
    <row r="38" spans="1:15" ht="12.75">
      <c r="A38" s="312"/>
      <c r="B38" s="102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</row>
    <row r="39" spans="1:15" ht="12.75">
      <c r="A39" s="312"/>
      <c r="B39" s="102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</row>
    <row r="40" spans="1:15" ht="12.75">
      <c r="A40" s="312"/>
      <c r="B40" s="102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</row>
    <row r="41" spans="1:15" ht="12.75">
      <c r="A41" s="312"/>
      <c r="B41" s="102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</row>
    <row r="42" spans="1:15" ht="12.75">
      <c r="A42" s="312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</row>
    <row r="43" spans="1:15" ht="12.75">
      <c r="A43" s="312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</row>
    <row r="44" spans="1:15" ht="12.75">
      <c r="A44" s="312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</row>
    <row r="45" spans="1:15" ht="12.75">
      <c r="A45" s="312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</row>
    <row r="46" spans="1:15" ht="12.75">
      <c r="A46" s="312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</row>
    <row r="47" spans="1:15" ht="12.75">
      <c r="A47" s="312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</row>
    <row r="48" spans="1:15" ht="12.75">
      <c r="A48" s="312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</row>
    <row r="49" spans="1:15" ht="12.75">
      <c r="A49" s="312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2:15" ht="12.75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</row>
    <row r="51" spans="2:15" ht="12.75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2:15" ht="12.75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</row>
  </sheetData>
  <sheetProtection/>
  <mergeCells count="1">
    <mergeCell ref="A2:A49"/>
  </mergeCells>
  <printOptions/>
  <pageMargins left="0.75" right="0.75" top="0.5" bottom="0.25" header="0.5" footer="0.25"/>
  <pageSetup horizontalDpi="600" verticalDpi="600" orientation="landscape" scale="85" r:id="rId3"/>
  <legacyDrawing r:id="rId2"/>
  <oleObjects>
    <oleObject progId="Document" shapeId="163901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Sciences Library and Informatics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adminbackup</dc:creator>
  <cp:keywords/>
  <dc:description/>
  <cp:lastModifiedBy>Administrator</cp:lastModifiedBy>
  <cp:lastPrinted>2017-03-02T18:11:06Z</cp:lastPrinted>
  <dcterms:created xsi:type="dcterms:W3CDTF">2005-07-13T22:59:51Z</dcterms:created>
  <dcterms:modified xsi:type="dcterms:W3CDTF">2022-05-19T21:30:07Z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